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<sst xmlns="http://schemas.openxmlformats.org/spreadsheetml/2006/main" count="384" uniqueCount="183">
  <si>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</si>
  <si>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</si>
  <si>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</si>
  <si>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</si>
  <si>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</si>
  <si>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</si>
  <si>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</si>
  <si>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</si>
  <si>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</si>
  <si>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</si>
  <si>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</si>
  <si>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</si>
  <si>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</si>
  <si>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</si>
  <si>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</si>
  <si>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</si>
  <si>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</si>
  <si>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</si>
  <si>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</si>
  <si>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</si>
  <si>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</si>
  <si>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</si>
  <si>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</si>
  <si>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</si>
  <si>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</si>
  <si>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</si>
  <si>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</si>
  <si>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</si>
  <si>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</si>
  <si>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</si>
  <si>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</si>
  <si>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</si>
  <si>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</si>
  <si>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</si>
  <si>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</si>
  <si>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</si>
  <si>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</si>
  <si>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</si>
  <si>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</si>
  <si>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</si>
  <si>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</si>
  <si>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</si>
  <si>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</si>
  <si>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</si>
  <si>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</si>
  <si>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</si>
  <si>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</si>
  <si>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</si>
  <si>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</si>
  <si>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</si>
  <si>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</si>
  <si>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</si>
  <si>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</si>
  <si>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</si>
  <si>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</si>
  <si>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</si>
  <si>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</si>
  <si>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</si>
  <si>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</si>
  <si>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</si>
  <si>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</si>
  <si>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</si>
  <si>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</si>
  <si>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</si>
  <si>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</si>
  <si>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</si>
  <si>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</si>
  <si>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</si>
  <si>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</si>
  <si>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</si>
  <si>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</si>
  <si>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</si>
  <si>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</si>
  <si>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</si>
  <si>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</si>
  <si>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</si>
  <si>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</si>
  <si>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</si>
  <si>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</si>
  <si>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</si>
  <si>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</si>
  <si>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</si>
  <si>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</si>
  <si>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</si>
  <si>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</si>
  <si>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</si>
  <si>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</si>
  <si>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</si>
  <si>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</si>
  <si>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</si>
  <si>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</si>
  <si>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</si>
  <si>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</si>
  <si>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</si>
  <si>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</si>
  <si>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</si>
  <si>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</si>
  <si>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</si>
  <si>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</si>
  <si>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</si>
  <si>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</si>
  <si>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</si>
  <si>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</si>
  <si>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</si>
  <si>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</si>
  <si>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</si>
  <si>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</si>
  <si>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</si>
  <si>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</si>
  <si>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</si>
  <si>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</si>
  <si>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</si>
  <si>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</si>
  <si>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</si>
  <si>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</si>
  <si>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</si>
  <si>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</si>
  <si>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</si>
  <si>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</si>
  <si>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</si>
  <si>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</si>
  <si>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</si>
  <si>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</si>
  <si>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</si>
  <si>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</si>
  <si>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</si>
  <si>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</si>
  <si>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</si>
  <si>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</si>
  <si>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</si>
  <si>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</si>
  <si>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</si>
  <si>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</si>
  <si>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</si>
  <si>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</si>
  <si>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</si>
  <si>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</si>
  <si>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</si>
  <si>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</si>
  <si>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</si>
  <si>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</si>
  <si>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</si>
  <si>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</si>
  <si>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</si>
  <si>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</si>
  <si>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</si>
  <si>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</si>
  <si>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</si>
  <si>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</si>
  <si>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</si>
  <si>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</si>
  <si>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</si>
  <si>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</si>
  <si>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</si>
  <si>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</si>
  <si>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</si>
  <si>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</si>
  <si>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</si>
  <si>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</si>
  <si>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</si>
  <si>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</si>
  <si>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</si>
  <si>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</si>
  <si>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</si>
  <si>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</si>
  <si>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</si>
  <si>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</si>
  <si>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</si>
  <si>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</si>
  <si>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</si>
  <si>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</si>
  <si>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</si>
  <si>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</si>
  <si>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</si>
  <si>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</si>
  <si>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</si>
  <si>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</si>
  <si>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</si>
  <si>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</si>
  <si>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</si>
  <si>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</si>
  <si>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</si>
  <si>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nr. 300/29.06.2023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</si>
</sst>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37" fillId="24" borderId="11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0" fontId="39" fillId="24" borderId="0" xfId="0" applyFont="1" applyFill="1" applyAlignment="1">
      <alignment/>
    </xf>
    <xf numFmtId="0" fontId="37" fillId="24" borderId="0" xfId="0" applyFont="1" applyFill="1" applyAlignment="1">
      <alignment horizontal="center"/>
    </xf>
    <xf numFmtId="0" fontId="39" fillId="24" borderId="0" xfId="0" applyFont="1" applyFill="1" applyBorder="1" applyAlignment="1">
      <alignment/>
    </xf>
    <xf numFmtId="1" fontId="37" fillId="24" borderId="13" xfId="0" applyNumberFormat="1" applyFont="1" applyFill="1" applyBorder="1" applyAlignment="1" applyProtection="1">
      <alignment horizontal="center"/>
      <protection/>
    </xf>
    <xf numFmtId="4" fontId="40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0" xfId="0" applyNumberFormat="1" applyFont="1" applyFill="1" applyBorder="1" applyAlignment="1">
      <alignment horizontal="right"/>
    </xf>
    <xf numFmtId="173" fontId="39" fillId="24" borderId="0" xfId="0" applyNumberFormat="1" applyFont="1" applyFill="1" applyBorder="1" applyAlignment="1" applyProtection="1">
      <alignment/>
      <protection/>
    </xf>
    <xf numFmtId="0" fontId="37" fillId="24" borderId="0" xfId="0" applyFont="1" applyFill="1" applyBorder="1" applyAlignment="1">
      <alignment/>
    </xf>
    <xf numFmtId="4" fontId="39" fillId="0" borderId="1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Alignment="1">
      <alignment horizontal="center"/>
    </xf>
    <xf numFmtId="0" fontId="39" fillId="0" borderId="0" xfId="0" applyFont="1" applyFill="1" applyBorder="1" applyAlignment="1">
      <alignment/>
    </xf>
    <xf numFmtId="1" fontId="37" fillId="0" borderId="13" xfId="0" applyNumberFormat="1" applyFont="1" applyFill="1" applyBorder="1" applyAlignment="1" applyProtection="1">
      <alignment horizontal="center"/>
      <protection/>
    </xf>
    <xf numFmtId="4" fontId="37" fillId="0" borderId="11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9" fillId="0" borderId="10" xfId="0" applyNumberFormat="1" applyFont="1" applyFill="1" applyBorder="1" applyAlignment="1">
      <alignment horizontal="right"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7" fillId="0" borderId="1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 horizontal="right"/>
    </xf>
    <xf numFmtId="173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Border="1" applyAlignment="1">
      <alignment/>
    </xf>
    <xf numFmtId="1" fontId="37" fillId="0" borderId="15" xfId="0" applyNumberFormat="1" applyFont="1" applyFill="1" applyBorder="1" applyAlignment="1" applyProtection="1">
      <alignment horizontal="center"/>
      <protection/>
    </xf>
    <xf numFmtId="172" fontId="39" fillId="24" borderId="0" xfId="0" applyNumberFormat="1" applyFont="1" applyFill="1" applyAlignment="1" applyProtection="1">
      <alignment horizontal="left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37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37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60" zoomScaleNormal="70" workbookViewId="0" topLeftCell="A1">
      <selection activeCell="D2" sqref="D2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2" customWidth="1"/>
    <col min="4" max="4" width="17.8515625" style="122" customWidth="1"/>
    <col min="5" max="5" width="16.57421875" style="44" hidden="1" customWidth="1"/>
    <col min="6" max="6" width="21.00390625" style="136" customWidth="1"/>
    <col min="7" max="7" width="21.7109375" style="94" customWidth="1"/>
    <col min="8" max="8" width="22.00390625" style="13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70" t="s">
        <v>0</v>
      </c>
      <c r="K1" s="170"/>
    </row>
    <row r="2" spans="1:22" ht="18" customHeight="1">
      <c r="A2" s="42"/>
      <c r="B2" s="43"/>
      <c r="D2" s="153"/>
      <c r="E2" s="45"/>
      <c r="I2" s="171" t="s">
        <v>182</v>
      </c>
      <c r="J2" s="171"/>
      <c r="K2" s="172"/>
      <c r="L2" s="5"/>
      <c r="P2" s="6"/>
      <c r="R2" s="7"/>
      <c r="V2" s="7"/>
    </row>
    <row r="3" spans="1:22" s="9" customFormat="1" ht="18" customHeight="1">
      <c r="A3" s="42"/>
      <c r="B3" s="43"/>
      <c r="C3" s="122"/>
      <c r="D3" s="153"/>
      <c r="E3" s="45"/>
      <c r="F3" s="136"/>
      <c r="G3" s="173"/>
      <c r="H3" s="174"/>
      <c r="I3" s="174"/>
      <c r="J3" s="174"/>
      <c r="K3" s="174"/>
      <c r="L3" s="8"/>
      <c r="P3" s="10"/>
      <c r="R3" s="11"/>
      <c r="V3" s="11"/>
    </row>
    <row r="4" spans="1:22" s="9" customFormat="1" ht="18" customHeight="1">
      <c r="A4" s="42"/>
      <c r="B4" s="43"/>
      <c r="C4" s="122"/>
      <c r="D4" s="153"/>
      <c r="E4" s="45"/>
      <c r="F4" s="136"/>
      <c r="G4" s="95"/>
      <c r="H4" s="137"/>
      <c r="I4" s="46"/>
      <c r="J4" s="46"/>
      <c r="K4" s="46"/>
      <c r="L4" s="8"/>
      <c r="P4" s="10"/>
      <c r="R4" s="11"/>
      <c r="V4" s="11"/>
    </row>
    <row r="5" spans="1:11" ht="18" customHeight="1">
      <c r="A5" s="163" t="s">
        <v>168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</row>
    <row r="6" spans="1:11" ht="18" customHeight="1">
      <c r="A6" s="162" t="s">
        <v>176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8" customHeight="1">
      <c r="A7" s="48"/>
      <c r="B7" s="49"/>
      <c r="C7" s="123"/>
      <c r="D7" s="123"/>
      <c r="E7" s="48"/>
      <c r="F7" s="138"/>
      <c r="G7" s="96"/>
      <c r="H7" s="138"/>
      <c r="I7" s="48"/>
      <c r="J7" s="48"/>
      <c r="K7" s="48"/>
    </row>
    <row r="8" spans="1:11" ht="18" customHeight="1" thickBot="1">
      <c r="A8" s="50"/>
      <c r="B8" s="51"/>
      <c r="C8" s="124"/>
      <c r="D8" s="124"/>
      <c r="E8" s="47"/>
      <c r="F8" s="139"/>
      <c r="G8" s="97"/>
      <c r="H8" s="139"/>
      <c r="I8" s="47"/>
      <c r="K8" s="87" t="s">
        <v>1</v>
      </c>
    </row>
    <row r="9" spans="1:11" ht="40.5" customHeight="1" thickBot="1" thickTop="1">
      <c r="A9" s="175" t="s">
        <v>2</v>
      </c>
      <c r="B9" s="157" t="s">
        <v>3</v>
      </c>
      <c r="C9" s="158" t="s">
        <v>4</v>
      </c>
      <c r="D9" s="158" t="s">
        <v>166</v>
      </c>
      <c r="E9" s="165"/>
      <c r="F9" s="166" t="s">
        <v>167</v>
      </c>
      <c r="G9" s="159" t="s">
        <v>165</v>
      </c>
      <c r="H9" s="156" t="s">
        <v>5</v>
      </c>
      <c r="I9" s="157" t="s">
        <v>6</v>
      </c>
      <c r="J9" s="157" t="s">
        <v>7</v>
      </c>
      <c r="K9" s="157" t="s">
        <v>8</v>
      </c>
    </row>
    <row r="10" spans="1:11" ht="12" customHeight="1" thickBot="1" thickTop="1">
      <c r="A10" s="175"/>
      <c r="B10" s="157"/>
      <c r="C10" s="158"/>
      <c r="D10" s="158"/>
      <c r="E10" s="165"/>
      <c r="F10" s="167"/>
      <c r="G10" s="160"/>
      <c r="H10" s="156"/>
      <c r="I10" s="157"/>
      <c r="J10" s="157" t="s">
        <v>9</v>
      </c>
      <c r="K10" s="157"/>
    </row>
    <row r="11" spans="1:11" ht="12" customHeight="1" thickBot="1" thickTop="1">
      <c r="A11" s="175"/>
      <c r="B11" s="157"/>
      <c r="C11" s="158"/>
      <c r="D11" s="158"/>
      <c r="E11" s="165"/>
      <c r="F11" s="167"/>
      <c r="G11" s="160"/>
      <c r="H11" s="156"/>
      <c r="I11" s="157"/>
      <c r="J11" s="157" t="s">
        <v>10</v>
      </c>
      <c r="K11" s="157"/>
    </row>
    <row r="12" spans="1:11" ht="2.25" customHeight="1" thickBot="1" thickTop="1">
      <c r="A12" s="175"/>
      <c r="B12" s="157"/>
      <c r="C12" s="158"/>
      <c r="D12" s="158"/>
      <c r="E12" s="165"/>
      <c r="F12" s="167"/>
      <c r="G12" s="160"/>
      <c r="H12" s="156"/>
      <c r="I12" s="157"/>
      <c r="J12" s="157" t="s">
        <v>11</v>
      </c>
      <c r="K12" s="157"/>
    </row>
    <row r="13" spans="1:11" ht="12" customHeight="1" thickBot="1" thickTop="1">
      <c r="A13" s="175"/>
      <c r="B13" s="157"/>
      <c r="C13" s="158"/>
      <c r="D13" s="158"/>
      <c r="E13" s="165"/>
      <c r="F13" s="167"/>
      <c r="G13" s="160"/>
      <c r="H13" s="156"/>
      <c r="I13" s="157"/>
      <c r="J13" s="157"/>
      <c r="K13" s="157"/>
    </row>
    <row r="14" spans="1:11" ht="12" customHeight="1" thickBot="1" thickTop="1">
      <c r="A14" s="175"/>
      <c r="B14" s="157"/>
      <c r="C14" s="158"/>
      <c r="D14" s="158"/>
      <c r="E14" s="165"/>
      <c r="F14" s="167"/>
      <c r="G14" s="160"/>
      <c r="H14" s="156"/>
      <c r="I14" s="157"/>
      <c r="J14" s="157"/>
      <c r="K14" s="157"/>
    </row>
    <row r="15" spans="1:11" ht="56.25" customHeight="1" thickBot="1" thickTop="1">
      <c r="A15" s="175"/>
      <c r="B15" s="157"/>
      <c r="C15" s="158"/>
      <c r="D15" s="158"/>
      <c r="E15" s="165"/>
      <c r="F15" s="167"/>
      <c r="G15" s="160"/>
      <c r="H15" s="156"/>
      <c r="I15" s="157"/>
      <c r="J15" s="157"/>
      <c r="K15" s="157"/>
    </row>
    <row r="16" spans="1:11" ht="12.75" customHeight="1" thickBot="1" thickTop="1">
      <c r="A16" s="175"/>
      <c r="B16" s="157"/>
      <c r="C16" s="158"/>
      <c r="D16" s="158"/>
      <c r="E16" s="165"/>
      <c r="F16" s="167"/>
      <c r="G16" s="160"/>
      <c r="H16" s="156"/>
      <c r="I16" s="157"/>
      <c r="J16" s="157"/>
      <c r="K16" s="157"/>
    </row>
    <row r="17" spans="1:11" ht="12.75" customHeight="1" hidden="1" thickBot="1" thickTop="1">
      <c r="A17" s="175"/>
      <c r="B17" s="157"/>
      <c r="C17" s="158"/>
      <c r="D17" s="158"/>
      <c r="E17" s="165"/>
      <c r="F17" s="168"/>
      <c r="G17" s="161"/>
      <c r="H17" s="156"/>
      <c r="I17" s="157"/>
      <c r="J17" s="157"/>
      <c r="K17" s="157"/>
    </row>
    <row r="18" spans="1:11" s="86" customFormat="1" ht="20.25" customHeight="1" thickBot="1" thickTop="1">
      <c r="A18" s="81" t="s">
        <v>12</v>
      </c>
      <c r="B18" s="82" t="s">
        <v>13</v>
      </c>
      <c r="C18" s="125">
        <v>1</v>
      </c>
      <c r="D18" s="125">
        <v>2</v>
      </c>
      <c r="E18" s="83">
        <v>3</v>
      </c>
      <c r="F18" s="152">
        <v>3</v>
      </c>
      <c r="G18" s="98">
        <v>4</v>
      </c>
      <c r="H18" s="14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9"/>
      <c r="D19" s="119"/>
      <c r="E19" s="54"/>
      <c r="F19" s="141"/>
      <c r="G19" s="99"/>
      <c r="H19" s="141"/>
      <c r="I19" s="54"/>
      <c r="J19" s="54"/>
      <c r="K19" s="54"/>
    </row>
    <row r="20" spans="1:11" ht="18" customHeight="1">
      <c r="A20" s="93" t="s">
        <v>177</v>
      </c>
      <c r="B20" s="53"/>
      <c r="C20" s="119">
        <f aca="true" t="shared" si="0" ref="C20:J23">SUM(C25+C105+C110+C115+C135)</f>
        <v>1357851.94</v>
      </c>
      <c r="D20" s="119">
        <f t="shared" si="0"/>
        <v>694434</v>
      </c>
      <c r="E20" s="99">
        <f t="shared" si="0"/>
        <v>0</v>
      </c>
      <c r="F20" s="141">
        <f t="shared" si="0"/>
        <v>0</v>
      </c>
      <c r="G20" s="99">
        <f t="shared" si="0"/>
        <v>39848</v>
      </c>
      <c r="H20" s="141">
        <f t="shared" si="0"/>
        <v>82</v>
      </c>
      <c r="I20" s="99">
        <f t="shared" si="0"/>
        <v>2092215.94</v>
      </c>
      <c r="J20" s="99">
        <f t="shared" si="0"/>
        <v>-111230</v>
      </c>
      <c r="K20" s="107">
        <f aca="true" t="shared" si="1" ref="K20:K86">SUM(I20+J20)</f>
        <v>1980985.94</v>
      </c>
    </row>
    <row r="21" spans="1:11" ht="18" customHeight="1">
      <c r="A21" s="93" t="s">
        <v>174</v>
      </c>
      <c r="B21" s="53"/>
      <c r="C21" s="119">
        <f>SUM(C26+C106+C111+C116+C136)</f>
        <v>1045420</v>
      </c>
      <c r="D21" s="119">
        <f t="shared" si="0"/>
        <v>702951</v>
      </c>
      <c r="E21" s="99">
        <f t="shared" si="0"/>
        <v>0</v>
      </c>
      <c r="F21" s="141">
        <f t="shared" si="0"/>
        <v>0</v>
      </c>
      <c r="G21" s="99">
        <f t="shared" si="0"/>
        <v>0</v>
      </c>
      <c r="H21" s="14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9">
        <f>SUM(C27+C107+C112+C117+C137)</f>
        <v>1019781</v>
      </c>
      <c r="D22" s="119">
        <f t="shared" si="0"/>
        <v>725408</v>
      </c>
      <c r="E22" s="99">
        <f t="shared" si="0"/>
        <v>0</v>
      </c>
      <c r="F22" s="141">
        <f t="shared" si="0"/>
        <v>0</v>
      </c>
      <c r="G22" s="99">
        <f t="shared" si="0"/>
        <v>0</v>
      </c>
      <c r="H22" s="14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9">
        <f t="shared" si="0"/>
        <v>1022791</v>
      </c>
      <c r="D23" s="119">
        <f t="shared" si="0"/>
        <v>747411</v>
      </c>
      <c r="E23" s="99">
        <f t="shared" si="0"/>
        <v>0</v>
      </c>
      <c r="F23" s="141">
        <f t="shared" si="0"/>
        <v>0</v>
      </c>
      <c r="G23" s="99">
        <f t="shared" si="0"/>
        <v>0</v>
      </c>
      <c r="H23" s="14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20"/>
      <c r="D24" s="120"/>
      <c r="E24" s="100"/>
      <c r="F24" s="142"/>
      <c r="G24" s="100"/>
      <c r="H24" s="14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20">
        <f>SUM(C30+C100)</f>
        <v>811354.94</v>
      </c>
      <c r="D25" s="126">
        <f aca="true" t="shared" si="2" ref="D25:J25">SUM(D30+D100)</f>
        <v>349662</v>
      </c>
      <c r="E25" s="101">
        <f t="shared" si="2"/>
        <v>0</v>
      </c>
      <c r="F25" s="143">
        <f t="shared" si="2"/>
        <v>0</v>
      </c>
      <c r="G25" s="101">
        <f t="shared" si="2"/>
        <v>0</v>
      </c>
      <c r="H25" s="143">
        <f t="shared" si="2"/>
        <v>52</v>
      </c>
      <c r="I25" s="101">
        <f t="shared" si="2"/>
        <v>1161068.94</v>
      </c>
      <c r="J25" s="101">
        <f t="shared" si="2"/>
        <v>0</v>
      </c>
      <c r="K25" s="101">
        <f t="shared" si="1"/>
        <v>1161068.94</v>
      </c>
    </row>
    <row r="26" spans="1:11" s="17" customFormat="1" ht="18" customHeight="1">
      <c r="A26" s="93" t="s">
        <v>174</v>
      </c>
      <c r="B26" s="60"/>
      <c r="C26" s="126">
        <f aca="true" t="shared" si="3" ref="C26:J28">SUM(C31+C101)</f>
        <v>877650</v>
      </c>
      <c r="D26" s="126">
        <f t="shared" si="3"/>
        <v>419489</v>
      </c>
      <c r="E26" s="101">
        <f t="shared" si="3"/>
        <v>0</v>
      </c>
      <c r="F26" s="143">
        <f t="shared" si="3"/>
        <v>0</v>
      </c>
      <c r="G26" s="101">
        <f t="shared" si="3"/>
        <v>0</v>
      </c>
      <c r="H26" s="14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6">
        <f t="shared" si="3"/>
        <v>903566</v>
      </c>
      <c r="D27" s="126">
        <f t="shared" si="3"/>
        <v>437966</v>
      </c>
      <c r="E27" s="101">
        <f t="shared" si="3"/>
        <v>0</v>
      </c>
      <c r="F27" s="143">
        <f t="shared" si="3"/>
        <v>0</v>
      </c>
      <c r="G27" s="101">
        <f t="shared" si="3"/>
        <v>0</v>
      </c>
      <c r="H27" s="14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6">
        <f t="shared" si="3"/>
        <v>920101</v>
      </c>
      <c r="D28" s="126">
        <f t="shared" si="3"/>
        <v>450497</v>
      </c>
      <c r="E28" s="101">
        <f t="shared" si="3"/>
        <v>0</v>
      </c>
      <c r="F28" s="143">
        <f t="shared" si="3"/>
        <v>0</v>
      </c>
      <c r="G28" s="101">
        <f t="shared" si="3"/>
        <v>0</v>
      </c>
      <c r="H28" s="14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20"/>
      <c r="D29" s="120"/>
      <c r="E29" s="100"/>
      <c r="F29" s="142"/>
      <c r="G29" s="100"/>
      <c r="H29" s="14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6">
        <f>SUM(C35+C45+C60+C65+C70+C95)</f>
        <v>734882.94</v>
      </c>
      <c r="D30" s="126">
        <f aca="true" t="shared" si="4" ref="D30:J30">SUM(D35+D45+D60+D65+D70+D95)</f>
        <v>0</v>
      </c>
      <c r="E30" s="101">
        <f t="shared" si="4"/>
        <v>0</v>
      </c>
      <c r="F30" s="143">
        <f t="shared" si="4"/>
        <v>0</v>
      </c>
      <c r="G30" s="101">
        <f t="shared" si="4"/>
        <v>0</v>
      </c>
      <c r="H30" s="143">
        <f t="shared" si="4"/>
        <v>0</v>
      </c>
      <c r="I30" s="101">
        <f t="shared" si="4"/>
        <v>734882.94</v>
      </c>
      <c r="J30" s="101">
        <f t="shared" si="4"/>
        <v>0</v>
      </c>
      <c r="K30" s="101">
        <f t="shared" si="1"/>
        <v>734882.94</v>
      </c>
    </row>
    <row r="31" spans="1:11" s="17" customFormat="1" ht="18" customHeight="1">
      <c r="A31" s="93" t="s">
        <v>174</v>
      </c>
      <c r="B31" s="60"/>
      <c r="C31" s="126">
        <f aca="true" t="shared" si="5" ref="C31:J33">SUM(C36+C46+C61+C66+C71+C96)</f>
        <v>788535</v>
      </c>
      <c r="D31" s="126">
        <f t="shared" si="5"/>
        <v>0</v>
      </c>
      <c r="E31" s="101">
        <f t="shared" si="5"/>
        <v>0</v>
      </c>
      <c r="F31" s="143">
        <f t="shared" si="5"/>
        <v>0</v>
      </c>
      <c r="G31" s="101">
        <f t="shared" si="5"/>
        <v>0</v>
      </c>
      <c r="H31" s="14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6">
        <f t="shared" si="5"/>
        <v>807145</v>
      </c>
      <c r="D32" s="126">
        <f t="shared" si="5"/>
        <v>0</v>
      </c>
      <c r="E32" s="101">
        <f t="shared" si="5"/>
        <v>0</v>
      </c>
      <c r="F32" s="143">
        <f t="shared" si="5"/>
        <v>0</v>
      </c>
      <c r="G32" s="101">
        <f t="shared" si="5"/>
        <v>0</v>
      </c>
      <c r="H32" s="14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6">
        <f t="shared" si="5"/>
        <v>819440</v>
      </c>
      <c r="D33" s="126">
        <f t="shared" si="5"/>
        <v>0</v>
      </c>
      <c r="E33" s="101">
        <f t="shared" si="5"/>
        <v>0</v>
      </c>
      <c r="F33" s="143">
        <f t="shared" si="5"/>
        <v>0</v>
      </c>
      <c r="G33" s="101">
        <f t="shared" si="5"/>
        <v>0</v>
      </c>
      <c r="H33" s="14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20"/>
      <c r="D34" s="120"/>
      <c r="E34" s="100"/>
      <c r="F34" s="142"/>
      <c r="G34" s="100"/>
      <c r="H34" s="14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7">
        <f>SUM(C40)</f>
        <v>2000</v>
      </c>
      <c r="D35" s="127"/>
      <c r="E35" s="102"/>
      <c r="F35" s="144"/>
      <c r="G35" s="102"/>
      <c r="H35" s="144"/>
      <c r="I35" s="101">
        <f t="shared" si="6"/>
        <v>2000</v>
      </c>
      <c r="J35" s="103"/>
      <c r="K35" s="101">
        <f t="shared" si="1"/>
        <v>2000</v>
      </c>
    </row>
    <row r="36" spans="1:11" ht="24" customHeight="1">
      <c r="A36" s="93" t="s">
        <v>174</v>
      </c>
      <c r="B36" s="40"/>
      <c r="C36" s="127">
        <f>SUM(C41)</f>
        <v>2987</v>
      </c>
      <c r="D36" s="127"/>
      <c r="E36" s="102"/>
      <c r="F36" s="144"/>
      <c r="G36" s="102"/>
      <c r="H36" s="14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7">
        <f>SUM(C42)</f>
        <v>3232</v>
      </c>
      <c r="D37" s="127"/>
      <c r="E37" s="102"/>
      <c r="F37" s="144"/>
      <c r="G37" s="102"/>
      <c r="H37" s="14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7">
        <f>SUM(C43)</f>
        <v>3374</v>
      </c>
      <c r="D38" s="127"/>
      <c r="E38" s="102"/>
      <c r="F38" s="144"/>
      <c r="G38" s="102"/>
      <c r="H38" s="14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8"/>
      <c r="D39" s="128"/>
      <c r="E39" s="103"/>
      <c r="F39" s="135"/>
      <c r="G39" s="103"/>
      <c r="H39" s="13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8">
        <v>2000</v>
      </c>
      <c r="D40" s="128"/>
      <c r="E40" s="103"/>
      <c r="F40" s="135"/>
      <c r="G40" s="103"/>
      <c r="H40" s="135"/>
      <c r="I40" s="102">
        <f t="shared" si="6"/>
        <v>2000</v>
      </c>
      <c r="J40" s="103"/>
      <c r="K40" s="101">
        <f t="shared" si="1"/>
        <v>2000</v>
      </c>
    </row>
    <row r="41" spans="1:11" ht="18" customHeight="1">
      <c r="A41" s="93" t="s">
        <v>174</v>
      </c>
      <c r="B41" s="40"/>
      <c r="C41" s="128">
        <v>2987</v>
      </c>
      <c r="D41" s="128"/>
      <c r="E41" s="103"/>
      <c r="F41" s="135"/>
      <c r="G41" s="103"/>
      <c r="H41" s="13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8">
        <v>3232</v>
      </c>
      <c r="D42" s="128"/>
      <c r="E42" s="103"/>
      <c r="F42" s="135"/>
      <c r="G42" s="103"/>
      <c r="H42" s="13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8">
        <v>3374</v>
      </c>
      <c r="D43" s="128"/>
      <c r="E43" s="103"/>
      <c r="F43" s="135"/>
      <c r="G43" s="103"/>
      <c r="H43" s="13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9"/>
      <c r="D44" s="129"/>
      <c r="E44" s="104"/>
      <c r="F44" s="145"/>
      <c r="G44" s="104"/>
      <c r="H44" s="145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30">
        <f>SUM(C50+C55)</f>
        <v>447171</v>
      </c>
      <c r="D45" s="130">
        <f aca="true" t="shared" si="7" ref="D45:J45">SUM(D50+D55)</f>
        <v>0</v>
      </c>
      <c r="E45" s="105">
        <f t="shared" si="7"/>
        <v>0</v>
      </c>
      <c r="F45" s="146">
        <f t="shared" si="7"/>
        <v>0</v>
      </c>
      <c r="G45" s="105">
        <f t="shared" si="7"/>
        <v>0</v>
      </c>
      <c r="H45" s="146">
        <f t="shared" si="7"/>
        <v>0</v>
      </c>
      <c r="I45" s="105">
        <f t="shared" si="7"/>
        <v>447171</v>
      </c>
      <c r="J45" s="105">
        <f t="shared" si="7"/>
        <v>0</v>
      </c>
      <c r="K45" s="101">
        <f t="shared" si="1"/>
        <v>447171</v>
      </c>
    </row>
    <row r="46" spans="1:11" s="17" customFormat="1" ht="24" customHeight="1">
      <c r="A46" s="93" t="s">
        <v>174</v>
      </c>
      <c r="B46" s="60"/>
      <c r="C46" s="130">
        <f aca="true" t="shared" si="8" ref="C46:J48">SUM(C51+C56)</f>
        <v>468606</v>
      </c>
      <c r="D46" s="130">
        <f t="shared" si="8"/>
        <v>0</v>
      </c>
      <c r="E46" s="105">
        <f t="shared" si="8"/>
        <v>0</v>
      </c>
      <c r="F46" s="146">
        <f t="shared" si="8"/>
        <v>0</v>
      </c>
      <c r="G46" s="105">
        <f t="shared" si="8"/>
        <v>0</v>
      </c>
      <c r="H46" s="146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30">
        <f t="shared" si="8"/>
        <v>472171</v>
      </c>
      <c r="D47" s="130">
        <f t="shared" si="8"/>
        <v>0</v>
      </c>
      <c r="E47" s="105">
        <f t="shared" si="8"/>
        <v>0</v>
      </c>
      <c r="F47" s="146">
        <f t="shared" si="8"/>
        <v>0</v>
      </c>
      <c r="G47" s="105">
        <f t="shared" si="8"/>
        <v>0</v>
      </c>
      <c r="H47" s="146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30">
        <f t="shared" si="8"/>
        <v>475727</v>
      </c>
      <c r="D48" s="130">
        <f t="shared" si="8"/>
        <v>0</v>
      </c>
      <c r="E48" s="105">
        <f t="shared" si="8"/>
        <v>0</v>
      </c>
      <c r="F48" s="146">
        <f t="shared" si="8"/>
        <v>0</v>
      </c>
      <c r="G48" s="105">
        <f t="shared" si="8"/>
        <v>0</v>
      </c>
      <c r="H48" s="146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8"/>
      <c r="D49" s="128"/>
      <c r="E49" s="103"/>
      <c r="F49" s="135"/>
      <c r="G49" s="103"/>
      <c r="H49" s="135"/>
      <c r="I49" s="102"/>
      <c r="J49" s="103"/>
      <c r="K49" s="102"/>
    </row>
    <row r="50" spans="1:11" ht="23.25" customHeight="1">
      <c r="A50" s="93" t="s">
        <v>177</v>
      </c>
      <c r="B50" s="40"/>
      <c r="C50" s="131">
        <v>2843</v>
      </c>
      <c r="D50" s="128"/>
      <c r="E50" s="103"/>
      <c r="F50" s="135"/>
      <c r="G50" s="103"/>
      <c r="H50" s="135"/>
      <c r="I50" s="102">
        <f aca="true" t="shared" si="9" ref="I50:I68">SUM(C50+D50+E50+F50+G50+H50)</f>
        <v>2843</v>
      </c>
      <c r="J50" s="103"/>
      <c r="K50" s="101">
        <f t="shared" si="1"/>
        <v>2843</v>
      </c>
    </row>
    <row r="51" spans="1:11" ht="23.25" customHeight="1">
      <c r="A51" s="93" t="s">
        <v>174</v>
      </c>
      <c r="B51" s="40"/>
      <c r="C51" s="128">
        <v>2811</v>
      </c>
      <c r="D51" s="128"/>
      <c r="E51" s="103"/>
      <c r="F51" s="135"/>
      <c r="G51" s="103"/>
      <c r="H51" s="13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8">
        <v>3041</v>
      </c>
      <c r="D52" s="128"/>
      <c r="E52" s="103"/>
      <c r="F52" s="135"/>
      <c r="G52" s="103"/>
      <c r="H52" s="13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8">
        <v>3175</v>
      </c>
      <c r="D53" s="128"/>
      <c r="E53" s="103"/>
      <c r="F53" s="135"/>
      <c r="G53" s="103"/>
      <c r="H53" s="13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8"/>
      <c r="D54" s="128"/>
      <c r="E54" s="103"/>
      <c r="F54" s="135"/>
      <c r="G54" s="103"/>
      <c r="H54" s="135"/>
      <c r="I54" s="102"/>
      <c r="J54" s="103"/>
      <c r="K54" s="102"/>
    </row>
    <row r="55" spans="1:11" ht="18" customHeight="1">
      <c r="A55" s="93" t="s">
        <v>177</v>
      </c>
      <c r="B55" s="40"/>
      <c r="C55" s="131">
        <v>444328</v>
      </c>
      <c r="D55" s="128"/>
      <c r="E55" s="103"/>
      <c r="F55" s="135"/>
      <c r="G55" s="103"/>
      <c r="H55" s="135"/>
      <c r="I55" s="102">
        <f t="shared" si="9"/>
        <v>444328</v>
      </c>
      <c r="J55" s="103"/>
      <c r="K55" s="101">
        <f t="shared" si="1"/>
        <v>444328</v>
      </c>
    </row>
    <row r="56" spans="1:11" ht="18" customHeight="1">
      <c r="A56" s="93" t="s">
        <v>174</v>
      </c>
      <c r="B56" s="40"/>
      <c r="C56" s="128">
        <v>465795</v>
      </c>
      <c r="D56" s="128"/>
      <c r="E56" s="103"/>
      <c r="F56" s="135"/>
      <c r="G56" s="103"/>
      <c r="H56" s="13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8">
        <v>469130</v>
      </c>
      <c r="D57" s="128"/>
      <c r="E57" s="103"/>
      <c r="F57" s="135"/>
      <c r="G57" s="103"/>
      <c r="H57" s="13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8">
        <v>472552</v>
      </c>
      <c r="D58" s="128"/>
      <c r="E58" s="103"/>
      <c r="F58" s="135"/>
      <c r="G58" s="103"/>
      <c r="H58" s="13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9"/>
      <c r="D59" s="129"/>
      <c r="E59" s="104"/>
      <c r="F59" s="145"/>
      <c r="G59" s="104"/>
      <c r="H59" s="145"/>
      <c r="I59" s="100"/>
      <c r="J59" s="104"/>
      <c r="K59" s="100"/>
    </row>
    <row r="60" spans="1:11" ht="18" customHeight="1">
      <c r="A60" s="93" t="s">
        <v>177</v>
      </c>
      <c r="B60" s="40"/>
      <c r="C60" s="128"/>
      <c r="D60" s="128"/>
      <c r="E60" s="103"/>
      <c r="F60" s="135"/>
      <c r="G60" s="103"/>
      <c r="H60" s="13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8"/>
      <c r="D61" s="128"/>
      <c r="E61" s="103"/>
      <c r="F61" s="135"/>
      <c r="G61" s="103"/>
      <c r="H61" s="13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8"/>
      <c r="D62" s="128"/>
      <c r="E62" s="103"/>
      <c r="F62" s="135"/>
      <c r="G62" s="103"/>
      <c r="H62" s="13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8"/>
      <c r="D63" s="128"/>
      <c r="E63" s="103"/>
      <c r="F63" s="135"/>
      <c r="G63" s="103"/>
      <c r="H63" s="13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9"/>
      <c r="D64" s="129"/>
      <c r="E64" s="104"/>
      <c r="F64" s="145"/>
      <c r="G64" s="104"/>
      <c r="H64" s="145"/>
      <c r="I64" s="100"/>
      <c r="J64" s="104"/>
      <c r="K64" s="100"/>
    </row>
    <row r="65" spans="1:11" ht="18" customHeight="1">
      <c r="A65" s="93" t="s">
        <v>177</v>
      </c>
      <c r="B65" s="40"/>
      <c r="C65" s="131">
        <v>129530</v>
      </c>
      <c r="D65" s="128"/>
      <c r="E65" s="103"/>
      <c r="F65" s="135"/>
      <c r="G65" s="103"/>
      <c r="H65" s="135"/>
      <c r="I65" s="101">
        <f t="shared" si="9"/>
        <v>129530</v>
      </c>
      <c r="J65" s="103"/>
      <c r="K65" s="101">
        <f t="shared" si="1"/>
        <v>129530</v>
      </c>
    </row>
    <row r="66" spans="1:11" ht="18" customHeight="1">
      <c r="A66" s="93" t="s">
        <v>174</v>
      </c>
      <c r="B66" s="40"/>
      <c r="C66" s="128">
        <v>148899</v>
      </c>
      <c r="D66" s="128"/>
      <c r="E66" s="103"/>
      <c r="F66" s="135"/>
      <c r="G66" s="103"/>
      <c r="H66" s="13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8">
        <v>161102</v>
      </c>
      <c r="D67" s="128"/>
      <c r="E67" s="103"/>
      <c r="F67" s="135"/>
      <c r="G67" s="103"/>
      <c r="H67" s="13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8">
        <v>168194</v>
      </c>
      <c r="D68" s="128"/>
      <c r="E68" s="103"/>
      <c r="F68" s="135"/>
      <c r="G68" s="103"/>
      <c r="H68" s="13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1"/>
      <c r="D69" s="131"/>
      <c r="E69" s="106"/>
      <c r="F69" s="147"/>
      <c r="G69" s="106"/>
      <c r="H69" s="147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30">
        <f>SUM(C75+C80+C85+C90)</f>
        <v>156181.94</v>
      </c>
      <c r="D70" s="130">
        <f aca="true" t="shared" si="10" ref="D70:J70">SUM(D75+D80+D85+D90)</f>
        <v>0</v>
      </c>
      <c r="E70" s="105">
        <f t="shared" si="10"/>
        <v>0</v>
      </c>
      <c r="F70" s="146">
        <f t="shared" si="10"/>
        <v>0</v>
      </c>
      <c r="G70" s="105">
        <f t="shared" si="10"/>
        <v>0</v>
      </c>
      <c r="H70" s="146">
        <f t="shared" si="10"/>
        <v>0</v>
      </c>
      <c r="I70" s="105">
        <f t="shared" si="10"/>
        <v>156181.94</v>
      </c>
      <c r="J70" s="105">
        <f t="shared" si="10"/>
        <v>0</v>
      </c>
      <c r="K70" s="101">
        <f t="shared" si="1"/>
        <v>156181.94</v>
      </c>
    </row>
    <row r="71" spans="1:11" s="17" customFormat="1" ht="18" customHeight="1">
      <c r="A71" s="93" t="s">
        <v>174</v>
      </c>
      <c r="B71" s="60"/>
      <c r="C71" s="130">
        <f>SUM(C76+C81+C86+C91)</f>
        <v>168043</v>
      </c>
      <c r="D71" s="130">
        <f aca="true" t="shared" si="11" ref="D71:J73">SUM(D76+D81+D86+D91)</f>
        <v>0</v>
      </c>
      <c r="E71" s="105">
        <f t="shared" si="11"/>
        <v>0</v>
      </c>
      <c r="F71" s="146">
        <f t="shared" si="11"/>
        <v>0</v>
      </c>
      <c r="G71" s="105">
        <f t="shared" si="11"/>
        <v>0</v>
      </c>
      <c r="H71" s="146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30">
        <f>SUM(C77+C82+C87+C92)</f>
        <v>170640</v>
      </c>
      <c r="D72" s="130">
        <f t="shared" si="11"/>
        <v>0</v>
      </c>
      <c r="E72" s="105">
        <f t="shared" si="11"/>
        <v>0</v>
      </c>
      <c r="F72" s="146">
        <f t="shared" si="11"/>
        <v>0</v>
      </c>
      <c r="G72" s="105">
        <f t="shared" si="11"/>
        <v>0</v>
      </c>
      <c r="H72" s="146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30">
        <f>SUM(C78+C83+C88+C93)</f>
        <v>172145</v>
      </c>
      <c r="D73" s="130">
        <f t="shared" si="11"/>
        <v>0</v>
      </c>
      <c r="E73" s="105">
        <f t="shared" si="11"/>
        <v>0</v>
      </c>
      <c r="F73" s="146">
        <f t="shared" si="11"/>
        <v>0</v>
      </c>
      <c r="G73" s="105">
        <f t="shared" si="11"/>
        <v>0</v>
      </c>
      <c r="H73" s="146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7"/>
      <c r="D74" s="128"/>
      <c r="E74" s="103"/>
      <c r="F74" s="135"/>
      <c r="G74" s="103"/>
      <c r="H74" s="135"/>
      <c r="I74" s="102"/>
      <c r="J74" s="103"/>
      <c r="K74" s="102"/>
    </row>
    <row r="75" spans="1:11" ht="18" customHeight="1">
      <c r="A75" s="93" t="s">
        <v>177</v>
      </c>
      <c r="B75" s="40"/>
      <c r="C75" s="121">
        <v>119320.94</v>
      </c>
      <c r="D75" s="128"/>
      <c r="E75" s="103"/>
      <c r="F75" s="135"/>
      <c r="G75" s="103"/>
      <c r="H75" s="135"/>
      <c r="I75" s="102">
        <f aca="true" t="shared" si="12" ref="I75:I113">SUM(C75+D75+E75+F75+G75+H75)</f>
        <v>119320.94</v>
      </c>
      <c r="J75" s="103"/>
      <c r="K75" s="101">
        <f t="shared" si="1"/>
        <v>119320.94</v>
      </c>
    </row>
    <row r="76" spans="1:11" ht="18" customHeight="1">
      <c r="A76" s="93" t="s">
        <v>174</v>
      </c>
      <c r="B76" s="40"/>
      <c r="C76" s="127">
        <v>124722</v>
      </c>
      <c r="D76" s="128"/>
      <c r="E76" s="103"/>
      <c r="F76" s="135"/>
      <c r="G76" s="103"/>
      <c r="H76" s="13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7">
        <v>123768</v>
      </c>
      <c r="D77" s="128"/>
      <c r="E77" s="103"/>
      <c r="F77" s="135"/>
      <c r="G77" s="103"/>
      <c r="H77" s="13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7">
        <v>123211</v>
      </c>
      <c r="D78" s="128"/>
      <c r="E78" s="103"/>
      <c r="F78" s="135"/>
      <c r="G78" s="103"/>
      <c r="H78" s="13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7"/>
      <c r="D79" s="128"/>
      <c r="E79" s="103"/>
      <c r="F79" s="135"/>
      <c r="G79" s="103"/>
      <c r="H79" s="135"/>
      <c r="I79" s="102"/>
      <c r="J79" s="103"/>
      <c r="K79" s="102"/>
    </row>
    <row r="80" spans="1:11" ht="19.5" customHeight="1">
      <c r="A80" s="93" t="s">
        <v>177</v>
      </c>
      <c r="B80" s="40"/>
      <c r="C80" s="127"/>
      <c r="D80" s="128"/>
      <c r="E80" s="103"/>
      <c r="F80" s="135"/>
      <c r="G80" s="103"/>
      <c r="H80" s="135"/>
      <c r="I80" s="102">
        <f t="shared" si="12"/>
        <v>0</v>
      </c>
      <c r="J80" s="103"/>
      <c r="K80" s="101">
        <f t="shared" si="1"/>
        <v>0</v>
      </c>
    </row>
    <row r="81" spans="1:11" ht="20.25" customHeight="1">
      <c r="A81" s="93" t="s">
        <v>174</v>
      </c>
      <c r="B81" s="40"/>
      <c r="C81" s="127"/>
      <c r="D81" s="128"/>
      <c r="E81" s="103"/>
      <c r="F81" s="135"/>
      <c r="G81" s="103"/>
      <c r="H81" s="13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7"/>
      <c r="D82" s="128"/>
      <c r="E82" s="103"/>
      <c r="F82" s="135"/>
      <c r="G82" s="103"/>
      <c r="H82" s="13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7"/>
      <c r="D83" s="128"/>
      <c r="E83" s="103"/>
      <c r="F83" s="135"/>
      <c r="G83" s="103"/>
      <c r="H83" s="13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7"/>
      <c r="D84" s="128"/>
      <c r="E84" s="103"/>
      <c r="F84" s="135"/>
      <c r="G84" s="103"/>
      <c r="H84" s="135"/>
      <c r="I84" s="102"/>
      <c r="J84" s="103"/>
      <c r="K84" s="102"/>
    </row>
    <row r="85" spans="1:11" ht="18" customHeight="1">
      <c r="A85" s="93" t="s">
        <v>177</v>
      </c>
      <c r="B85" s="40"/>
      <c r="C85" s="121">
        <v>419</v>
      </c>
      <c r="D85" s="128"/>
      <c r="E85" s="103"/>
      <c r="F85" s="135"/>
      <c r="G85" s="103"/>
      <c r="H85" s="13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7">
        <v>333</v>
      </c>
      <c r="D86" s="128"/>
      <c r="E86" s="103"/>
      <c r="F86" s="135"/>
      <c r="G86" s="103"/>
      <c r="H86" s="13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7">
        <v>360</v>
      </c>
      <c r="D87" s="128"/>
      <c r="E87" s="103"/>
      <c r="F87" s="135"/>
      <c r="G87" s="103"/>
      <c r="H87" s="13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7">
        <v>376</v>
      </c>
      <c r="D88" s="128"/>
      <c r="E88" s="103"/>
      <c r="F88" s="135"/>
      <c r="G88" s="103"/>
      <c r="H88" s="13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8" t="s">
        <v>40</v>
      </c>
      <c r="B89" s="40" t="s">
        <v>41</v>
      </c>
      <c r="C89" s="128"/>
      <c r="D89" s="128"/>
      <c r="E89" s="103"/>
      <c r="F89" s="135"/>
      <c r="G89" s="103"/>
      <c r="H89" s="135"/>
      <c r="I89" s="102"/>
      <c r="J89" s="103"/>
      <c r="K89" s="102"/>
    </row>
    <row r="90" spans="1:11" ht="21.75" customHeight="1">
      <c r="A90" s="93" t="s">
        <v>177</v>
      </c>
      <c r="B90" s="40"/>
      <c r="C90" s="131">
        <v>36442</v>
      </c>
      <c r="D90" s="128"/>
      <c r="E90" s="103"/>
      <c r="F90" s="135"/>
      <c r="G90" s="103"/>
      <c r="H90" s="135"/>
      <c r="I90" s="102">
        <f t="shared" si="12"/>
        <v>36442</v>
      </c>
      <c r="J90" s="103"/>
      <c r="K90" s="101">
        <f t="shared" si="13"/>
        <v>36442</v>
      </c>
    </row>
    <row r="91" spans="1:11" ht="24" customHeight="1">
      <c r="A91" s="93" t="s">
        <v>174</v>
      </c>
      <c r="B91" s="40"/>
      <c r="C91" s="128">
        <v>42988</v>
      </c>
      <c r="D91" s="128"/>
      <c r="E91" s="103"/>
      <c r="F91" s="135"/>
      <c r="G91" s="103"/>
      <c r="H91" s="13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8">
        <v>46512</v>
      </c>
      <c r="D92" s="128"/>
      <c r="E92" s="103"/>
      <c r="F92" s="135"/>
      <c r="G92" s="103"/>
      <c r="H92" s="13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8">
        <v>48558</v>
      </c>
      <c r="D93" s="128"/>
      <c r="E93" s="103"/>
      <c r="F93" s="135"/>
      <c r="G93" s="103"/>
      <c r="H93" s="13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9"/>
      <c r="D94" s="129"/>
      <c r="E94" s="104"/>
      <c r="F94" s="145"/>
      <c r="G94" s="104"/>
      <c r="H94" s="145"/>
      <c r="I94" s="100"/>
      <c r="J94" s="104"/>
      <c r="K94" s="100"/>
    </row>
    <row r="95" spans="1:11" ht="18" customHeight="1">
      <c r="A95" s="93" t="s">
        <v>177</v>
      </c>
      <c r="B95" s="40"/>
      <c r="C95" s="128"/>
      <c r="D95" s="128"/>
      <c r="E95" s="103"/>
      <c r="F95" s="135"/>
      <c r="G95" s="103"/>
      <c r="H95" s="13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8"/>
      <c r="D96" s="128"/>
      <c r="E96" s="103"/>
      <c r="F96" s="135"/>
      <c r="G96" s="103"/>
      <c r="H96" s="13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8"/>
      <c r="D97" s="128"/>
      <c r="E97" s="103"/>
      <c r="F97" s="135"/>
      <c r="G97" s="103"/>
      <c r="H97" s="13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8"/>
      <c r="D98" s="128"/>
      <c r="E98" s="103"/>
      <c r="F98" s="135"/>
      <c r="G98" s="103"/>
      <c r="H98" s="13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0"/>
      <c r="D99" s="120"/>
      <c r="E99" s="100"/>
      <c r="F99" s="145"/>
      <c r="G99" s="104"/>
      <c r="H99" s="145"/>
      <c r="I99" s="100"/>
      <c r="J99" s="104"/>
      <c r="K99" s="100"/>
    </row>
    <row r="100" spans="1:11" ht="18" customHeight="1">
      <c r="A100" s="93" t="s">
        <v>177</v>
      </c>
      <c r="B100" s="40"/>
      <c r="C100" s="121">
        <v>76472</v>
      </c>
      <c r="D100" s="121">
        <v>349662</v>
      </c>
      <c r="E100" s="102"/>
      <c r="F100" s="135"/>
      <c r="G100" s="103"/>
      <c r="H100" s="135">
        <v>52</v>
      </c>
      <c r="I100" s="101">
        <f t="shared" si="12"/>
        <v>426186</v>
      </c>
      <c r="J100" s="103"/>
      <c r="K100" s="101">
        <f t="shared" si="13"/>
        <v>426186</v>
      </c>
    </row>
    <row r="101" spans="1:11" ht="18" customHeight="1">
      <c r="A101" s="93" t="s">
        <v>174</v>
      </c>
      <c r="B101" s="40"/>
      <c r="C101" s="127">
        <v>89115</v>
      </c>
      <c r="D101" s="127">
        <v>419489</v>
      </c>
      <c r="E101" s="102"/>
      <c r="F101" s="135"/>
      <c r="G101" s="103"/>
      <c r="H101" s="13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7">
        <v>96421</v>
      </c>
      <c r="D102" s="127">
        <v>437966</v>
      </c>
      <c r="E102" s="102"/>
      <c r="F102" s="135"/>
      <c r="G102" s="103"/>
      <c r="H102" s="13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7">
        <v>100661</v>
      </c>
      <c r="D103" s="127">
        <v>450497</v>
      </c>
      <c r="E103" s="102"/>
      <c r="F103" s="135"/>
      <c r="G103" s="103"/>
      <c r="H103" s="13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20"/>
      <c r="D104" s="120"/>
      <c r="E104" s="100"/>
      <c r="F104" s="145"/>
      <c r="G104" s="104"/>
      <c r="H104" s="145"/>
      <c r="I104" s="100"/>
      <c r="J104" s="104"/>
      <c r="K104" s="100"/>
    </row>
    <row r="105" spans="1:11" ht="18" customHeight="1">
      <c r="A105" s="93" t="s">
        <v>177</v>
      </c>
      <c r="B105" s="40"/>
      <c r="C105" s="121">
        <v>161</v>
      </c>
      <c r="D105" s="127"/>
      <c r="E105" s="102"/>
      <c r="F105" s="135"/>
      <c r="G105" s="103"/>
      <c r="H105" s="135"/>
      <c r="I105" s="101">
        <f t="shared" si="12"/>
        <v>161</v>
      </c>
      <c r="J105" s="103"/>
      <c r="K105" s="101">
        <f t="shared" si="13"/>
        <v>161</v>
      </c>
    </row>
    <row r="106" spans="1:11" ht="18" customHeight="1">
      <c r="A106" s="93" t="s">
        <v>174</v>
      </c>
      <c r="B106" s="40"/>
      <c r="C106" s="127"/>
      <c r="D106" s="127"/>
      <c r="E106" s="102"/>
      <c r="F106" s="135"/>
      <c r="G106" s="103"/>
      <c r="H106" s="13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7"/>
      <c r="D107" s="127"/>
      <c r="E107" s="102"/>
      <c r="F107" s="135"/>
      <c r="G107" s="103"/>
      <c r="H107" s="13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7"/>
      <c r="D108" s="127"/>
      <c r="E108" s="102"/>
      <c r="F108" s="135"/>
      <c r="G108" s="103"/>
      <c r="H108" s="13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0"/>
      <c r="D109" s="120"/>
      <c r="E109" s="100"/>
      <c r="F109" s="145"/>
      <c r="G109" s="104"/>
      <c r="H109" s="145"/>
      <c r="I109" s="100"/>
      <c r="J109" s="104"/>
      <c r="K109" s="100"/>
    </row>
    <row r="110" spans="1:11" ht="18" customHeight="1">
      <c r="A110" s="93" t="s">
        <v>177</v>
      </c>
      <c r="B110" s="40"/>
      <c r="C110" s="127"/>
      <c r="D110" s="127"/>
      <c r="E110" s="102"/>
      <c r="F110" s="135"/>
      <c r="G110" s="103">
        <v>39848</v>
      </c>
      <c r="H110" s="13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7"/>
      <c r="D111" s="127"/>
      <c r="E111" s="102"/>
      <c r="F111" s="135"/>
      <c r="G111" s="103"/>
      <c r="H111" s="13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7"/>
      <c r="D112" s="127"/>
      <c r="E112" s="102"/>
      <c r="F112" s="135"/>
      <c r="G112" s="103"/>
      <c r="H112" s="13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7"/>
      <c r="D113" s="127"/>
      <c r="E113" s="102"/>
      <c r="F113" s="135"/>
      <c r="G113" s="103"/>
      <c r="H113" s="13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5" t="s">
        <v>50</v>
      </c>
      <c r="B114" s="116" t="s">
        <v>51</v>
      </c>
      <c r="C114" s="120"/>
      <c r="D114" s="120"/>
      <c r="E114" s="117"/>
      <c r="F114" s="142"/>
      <c r="G114" s="117"/>
      <c r="H114" s="142"/>
      <c r="I114" s="117"/>
      <c r="J114" s="117"/>
      <c r="K114" s="117"/>
    </row>
    <row r="115" spans="1:11" s="17" customFormat="1" ht="18" customHeight="1">
      <c r="A115" s="93" t="s">
        <v>177</v>
      </c>
      <c r="B115" s="16"/>
      <c r="C115" s="120">
        <f>SUM(C120+C125)</f>
        <v>201702</v>
      </c>
      <c r="D115" s="120">
        <f>SUM(D120+D125)</f>
        <v>292480</v>
      </c>
      <c r="E115" s="114">
        <f>SUM(E120+E125)</f>
        <v>0</v>
      </c>
      <c r="F115" s="143">
        <f>SUM(F120+F125)</f>
        <v>0</v>
      </c>
      <c r="G115" s="114">
        <f>SUM(G120+G125)</f>
        <v>0</v>
      </c>
      <c r="H115" s="143">
        <f>SUM(H120+H125+H130)</f>
        <v>5</v>
      </c>
      <c r="I115" s="114">
        <f>SUM(I120+I125+I130)</f>
        <v>494187</v>
      </c>
      <c r="J115" s="114">
        <f aca="true" t="shared" si="14" ref="D115:J116">SUM(J120+J125)</f>
        <v>-111230</v>
      </c>
      <c r="K115" s="114">
        <f>SUM(K120+K125+K130)</f>
        <v>382957</v>
      </c>
    </row>
    <row r="116" spans="1:11" s="17" customFormat="1" ht="18" customHeight="1">
      <c r="A116" s="93" t="s">
        <v>174</v>
      </c>
      <c r="B116" s="16"/>
      <c r="C116" s="126">
        <f>SUM(C121+C126)</f>
        <v>130994</v>
      </c>
      <c r="D116" s="126">
        <f t="shared" si="14"/>
        <v>283462</v>
      </c>
      <c r="E116" s="114">
        <f t="shared" si="14"/>
        <v>0</v>
      </c>
      <c r="F116" s="143">
        <f t="shared" si="14"/>
        <v>0</v>
      </c>
      <c r="G116" s="114">
        <f t="shared" si="14"/>
        <v>0</v>
      </c>
      <c r="H116" s="143">
        <f>SUM(H121+H126+H131)</f>
        <v>0</v>
      </c>
      <c r="I116" s="114">
        <f t="shared" si="14"/>
        <v>414456</v>
      </c>
      <c r="J116" s="114">
        <f t="shared" si="14"/>
        <v>-129650</v>
      </c>
      <c r="K116" s="114">
        <f t="shared" si="13"/>
        <v>284806</v>
      </c>
    </row>
    <row r="117" spans="1:11" s="17" customFormat="1" ht="18" customHeight="1">
      <c r="A117" s="93" t="s">
        <v>175</v>
      </c>
      <c r="B117" s="16"/>
      <c r="C117" s="126">
        <f>SUM(C122+C127)</f>
        <v>116215</v>
      </c>
      <c r="D117" s="126">
        <f aca="true" t="shared" si="15" ref="D117:J118">SUM(D122+D127)</f>
        <v>287442</v>
      </c>
      <c r="E117" s="114">
        <f t="shared" si="15"/>
        <v>0</v>
      </c>
      <c r="F117" s="143">
        <f t="shared" si="15"/>
        <v>0</v>
      </c>
      <c r="G117" s="114">
        <f t="shared" si="15"/>
        <v>0</v>
      </c>
      <c r="H117" s="143">
        <f>SUM(H122+H127+H132)</f>
        <v>0</v>
      </c>
      <c r="I117" s="114">
        <f t="shared" si="15"/>
        <v>403657</v>
      </c>
      <c r="J117" s="114">
        <f t="shared" si="15"/>
        <v>-129744</v>
      </c>
      <c r="K117" s="114">
        <f t="shared" si="13"/>
        <v>273913</v>
      </c>
    </row>
    <row r="118" spans="1:11" s="17" customFormat="1" ht="18" customHeight="1">
      <c r="A118" s="93" t="s">
        <v>178</v>
      </c>
      <c r="B118" s="16"/>
      <c r="C118" s="126">
        <f>SUM(C123+C128)</f>
        <v>102690</v>
      </c>
      <c r="D118" s="126">
        <f t="shared" si="15"/>
        <v>296914</v>
      </c>
      <c r="E118" s="114">
        <f t="shared" si="15"/>
        <v>0</v>
      </c>
      <c r="F118" s="143">
        <f t="shared" si="15"/>
        <v>0</v>
      </c>
      <c r="G118" s="114">
        <f t="shared" si="15"/>
        <v>0</v>
      </c>
      <c r="H118" s="143">
        <f>SUM(H123+H128+H133)</f>
        <v>0</v>
      </c>
      <c r="I118" s="114">
        <f t="shared" si="15"/>
        <v>399604</v>
      </c>
      <c r="J118" s="114">
        <f t="shared" si="15"/>
        <v>-129499</v>
      </c>
      <c r="K118" s="114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7"/>
      <c r="D119" s="128"/>
      <c r="E119" s="112"/>
      <c r="F119" s="135"/>
      <c r="G119" s="112"/>
      <c r="H119" s="135"/>
      <c r="I119" s="111"/>
      <c r="J119" s="112"/>
      <c r="K119" s="111"/>
    </row>
    <row r="120" spans="1:11" ht="18" customHeight="1">
      <c r="A120" s="93" t="s">
        <v>177</v>
      </c>
      <c r="B120" s="19"/>
      <c r="C120" s="121">
        <v>201222</v>
      </c>
      <c r="D120" s="128"/>
      <c r="E120" s="112"/>
      <c r="F120" s="135"/>
      <c r="G120" s="112"/>
      <c r="H120" s="135">
        <v>5</v>
      </c>
      <c r="I120" s="111">
        <f>SUM(C120+D120+E120+F120+G120+H120)</f>
        <v>201227</v>
      </c>
      <c r="J120" s="112"/>
      <c r="K120" s="114">
        <f t="shared" si="13"/>
        <v>201227</v>
      </c>
    </row>
    <row r="121" spans="1:11" ht="18" customHeight="1">
      <c r="A121" s="93" t="s">
        <v>174</v>
      </c>
      <c r="B121" s="19"/>
      <c r="C121" s="127">
        <v>130994</v>
      </c>
      <c r="D121" s="128"/>
      <c r="E121" s="112"/>
      <c r="F121" s="135"/>
      <c r="G121" s="112"/>
      <c r="H121" s="135"/>
      <c r="I121" s="111">
        <f>SUM(C121+D121+E121+F121+G121+H121)</f>
        <v>130994</v>
      </c>
      <c r="J121" s="112"/>
      <c r="K121" s="114">
        <f t="shared" si="13"/>
        <v>130994</v>
      </c>
    </row>
    <row r="122" spans="1:11" ht="18" customHeight="1">
      <c r="A122" s="93" t="s">
        <v>175</v>
      </c>
      <c r="B122" s="19"/>
      <c r="C122" s="127">
        <v>116215</v>
      </c>
      <c r="D122" s="128"/>
      <c r="E122" s="112"/>
      <c r="F122" s="135"/>
      <c r="G122" s="112"/>
      <c r="H122" s="135"/>
      <c r="I122" s="111">
        <f>SUM(C122+D122+E122+F122+G122+H122)</f>
        <v>116215</v>
      </c>
      <c r="J122" s="112"/>
      <c r="K122" s="114">
        <f t="shared" si="13"/>
        <v>116215</v>
      </c>
    </row>
    <row r="123" spans="1:11" ht="18" customHeight="1">
      <c r="A123" s="93" t="s">
        <v>178</v>
      </c>
      <c r="B123" s="19"/>
      <c r="C123" s="127">
        <v>102690</v>
      </c>
      <c r="D123" s="128"/>
      <c r="E123" s="112"/>
      <c r="F123" s="135"/>
      <c r="G123" s="112"/>
      <c r="H123" s="135"/>
      <c r="I123" s="111">
        <f>SUM(C123+D123+E123+F123+G123+H123)</f>
        <v>102690</v>
      </c>
      <c r="J123" s="112"/>
      <c r="K123" s="114">
        <f t="shared" si="13"/>
        <v>102690</v>
      </c>
    </row>
    <row r="124" spans="1:11" ht="18" customHeight="1">
      <c r="A124" s="21" t="s">
        <v>54</v>
      </c>
      <c r="B124" s="19" t="s">
        <v>55</v>
      </c>
      <c r="C124" s="127"/>
      <c r="D124" s="128"/>
      <c r="E124" s="112"/>
      <c r="F124" s="135"/>
      <c r="G124" s="112"/>
      <c r="H124" s="144"/>
      <c r="I124" s="111"/>
      <c r="J124" s="112"/>
      <c r="K124" s="111"/>
    </row>
    <row r="125" spans="1:11" ht="18" customHeight="1">
      <c r="A125" s="93" t="s">
        <v>177</v>
      </c>
      <c r="B125" s="19"/>
      <c r="C125" s="121">
        <v>480</v>
      </c>
      <c r="D125" s="131">
        <v>292480</v>
      </c>
      <c r="E125" s="112"/>
      <c r="F125" s="135"/>
      <c r="G125" s="112"/>
      <c r="H125" s="144"/>
      <c r="I125" s="111">
        <f>SUM(C125+D125+E125+F125+G125+H125)</f>
        <v>292960</v>
      </c>
      <c r="J125" s="112">
        <v>-111230</v>
      </c>
      <c r="K125" s="114">
        <f t="shared" si="13"/>
        <v>181730</v>
      </c>
    </row>
    <row r="126" spans="1:11" ht="18" customHeight="1">
      <c r="A126" s="93" t="s">
        <v>174</v>
      </c>
      <c r="B126" s="19"/>
      <c r="C126" s="127"/>
      <c r="D126" s="128">
        <v>283462</v>
      </c>
      <c r="E126" s="112"/>
      <c r="F126" s="135"/>
      <c r="G126" s="112"/>
      <c r="H126" s="144"/>
      <c r="I126" s="111">
        <f>SUM(C126+D126+E126+F126+G126+H126)</f>
        <v>283462</v>
      </c>
      <c r="J126" s="103">
        <v>-129650</v>
      </c>
      <c r="K126" s="114">
        <f t="shared" si="13"/>
        <v>153812</v>
      </c>
    </row>
    <row r="127" spans="1:11" ht="18" customHeight="1">
      <c r="A127" s="93" t="s">
        <v>175</v>
      </c>
      <c r="B127" s="40"/>
      <c r="C127" s="127"/>
      <c r="D127" s="128">
        <v>287442</v>
      </c>
      <c r="E127" s="103"/>
      <c r="F127" s="135"/>
      <c r="G127" s="103"/>
      <c r="H127" s="14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7"/>
      <c r="D128" s="128">
        <v>296914</v>
      </c>
      <c r="E128" s="103"/>
      <c r="F128" s="135"/>
      <c r="G128" s="103"/>
      <c r="H128" s="14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7"/>
      <c r="D129" s="128"/>
      <c r="E129" s="103"/>
      <c r="F129" s="135"/>
      <c r="G129" s="103"/>
      <c r="H129" s="144"/>
      <c r="I129" s="102"/>
      <c r="J129" s="103"/>
      <c r="K129" s="101"/>
    </row>
    <row r="130" spans="1:11" ht="18" customHeight="1">
      <c r="A130" s="93" t="s">
        <v>177</v>
      </c>
      <c r="B130" s="40"/>
      <c r="C130" s="127"/>
      <c r="D130" s="128"/>
      <c r="E130" s="103"/>
      <c r="F130" s="135"/>
      <c r="G130" s="103"/>
      <c r="H130" s="14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7"/>
      <c r="D131" s="128"/>
      <c r="E131" s="103"/>
      <c r="F131" s="135"/>
      <c r="G131" s="103"/>
      <c r="H131" s="144"/>
      <c r="I131" s="102"/>
      <c r="J131" s="103"/>
      <c r="K131" s="101"/>
    </row>
    <row r="132" spans="1:11" ht="18" customHeight="1">
      <c r="A132" s="93" t="s">
        <v>175</v>
      </c>
      <c r="B132" s="40"/>
      <c r="C132" s="127"/>
      <c r="D132" s="128"/>
      <c r="E132" s="103"/>
      <c r="F132" s="135"/>
      <c r="G132" s="103"/>
      <c r="H132" s="144"/>
      <c r="I132" s="102"/>
      <c r="J132" s="103"/>
      <c r="K132" s="101"/>
    </row>
    <row r="133" spans="1:11" ht="18" customHeight="1">
      <c r="A133" s="93" t="s">
        <v>178</v>
      </c>
      <c r="B133" s="40"/>
      <c r="C133" s="127"/>
      <c r="D133" s="128"/>
      <c r="E133" s="103"/>
      <c r="F133" s="135"/>
      <c r="G133" s="103"/>
      <c r="H133" s="14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20"/>
      <c r="D134" s="129"/>
      <c r="E134" s="104"/>
      <c r="F134" s="145"/>
      <c r="G134" s="104"/>
      <c r="H134" s="145"/>
      <c r="I134" s="100"/>
      <c r="J134" s="104"/>
      <c r="K134" s="100"/>
    </row>
    <row r="135" spans="1:11" ht="18" customHeight="1">
      <c r="A135" s="93" t="s">
        <v>177</v>
      </c>
      <c r="B135" s="40"/>
      <c r="C135" s="127">
        <v>344634</v>
      </c>
      <c r="D135" s="131">
        <v>52292</v>
      </c>
      <c r="E135" s="103"/>
      <c r="F135" s="135"/>
      <c r="G135" s="103"/>
      <c r="H135" s="135">
        <v>25</v>
      </c>
      <c r="I135" s="101">
        <f>SUM(C135+D135+E135+F135+G135+H135)</f>
        <v>396951</v>
      </c>
      <c r="J135" s="103"/>
      <c r="K135" s="101">
        <f t="shared" si="13"/>
        <v>396951</v>
      </c>
    </row>
    <row r="136" spans="1:11" ht="18" customHeight="1">
      <c r="A136" s="93" t="s">
        <v>174</v>
      </c>
      <c r="B136" s="40"/>
      <c r="C136" s="127">
        <v>36776</v>
      </c>
      <c r="D136" s="128"/>
      <c r="E136" s="103"/>
      <c r="F136" s="135"/>
      <c r="G136" s="103"/>
      <c r="H136" s="13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7"/>
      <c r="D137" s="128"/>
      <c r="E137" s="103"/>
      <c r="F137" s="135"/>
      <c r="G137" s="103"/>
      <c r="H137" s="13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7"/>
      <c r="D138" s="128"/>
      <c r="E138" s="103"/>
      <c r="F138" s="135"/>
      <c r="G138" s="103"/>
      <c r="H138" s="13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0"/>
      <c r="D139" s="120"/>
      <c r="E139" s="100"/>
      <c r="F139" s="142"/>
      <c r="G139" s="100"/>
      <c r="H139" s="14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20">
        <f>SUM(C145+C200+C205+C220+C225)</f>
        <v>1428639.94</v>
      </c>
      <c r="D140" s="120">
        <f>SUM(D145+D200+D205+D220+D225)</f>
        <v>719442</v>
      </c>
      <c r="E140" s="100">
        <f aca="true" t="shared" si="16" ref="E140:K140">SUM(E145+E200+E205+E220+E225)</f>
        <v>0</v>
      </c>
      <c r="F140" s="142">
        <f t="shared" si="16"/>
        <v>0</v>
      </c>
      <c r="G140" s="100">
        <f t="shared" si="16"/>
        <v>39848</v>
      </c>
      <c r="H140" s="142">
        <f t="shared" si="16"/>
        <v>101</v>
      </c>
      <c r="I140" s="100">
        <f t="shared" si="16"/>
        <v>2188030.94</v>
      </c>
      <c r="J140" s="100">
        <f t="shared" si="16"/>
        <v>-111230</v>
      </c>
      <c r="K140" s="100">
        <f t="shared" si="16"/>
        <v>2076800.94</v>
      </c>
    </row>
    <row r="141" spans="1:11" s="17" customFormat="1" ht="18" customHeight="1">
      <c r="A141" s="93" t="s">
        <v>174</v>
      </c>
      <c r="B141" s="60"/>
      <c r="C141" s="120">
        <f>SUM(C146+C201+C206+C211+C221+C226)</f>
        <v>1045420</v>
      </c>
      <c r="D141" s="120">
        <f aca="true" t="shared" si="17" ref="D141:K143">SUM(D146+D201+D206+D221+D226)</f>
        <v>702951</v>
      </c>
      <c r="E141" s="100">
        <f t="shared" si="17"/>
        <v>0</v>
      </c>
      <c r="F141" s="142">
        <f t="shared" si="17"/>
        <v>0</v>
      </c>
      <c r="G141" s="100">
        <f t="shared" si="17"/>
        <v>0</v>
      </c>
      <c r="H141" s="14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20">
        <f>SUM(C147+C202+C207+C212+C222+C227)</f>
        <v>1019781</v>
      </c>
      <c r="D142" s="120">
        <f t="shared" si="17"/>
        <v>725408</v>
      </c>
      <c r="E142" s="100">
        <f t="shared" si="17"/>
        <v>0</v>
      </c>
      <c r="F142" s="142">
        <f t="shared" si="17"/>
        <v>0</v>
      </c>
      <c r="G142" s="100">
        <f t="shared" si="17"/>
        <v>0</v>
      </c>
      <c r="H142" s="14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20">
        <f>SUM(C148+C203+C208+C213+C223+C228)</f>
        <v>1022791</v>
      </c>
      <c r="D143" s="120">
        <f t="shared" si="17"/>
        <v>747411</v>
      </c>
      <c r="E143" s="100">
        <f t="shared" si="17"/>
        <v>0</v>
      </c>
      <c r="F143" s="142">
        <f t="shared" si="17"/>
        <v>0</v>
      </c>
      <c r="G143" s="100">
        <f t="shared" si="17"/>
        <v>0</v>
      </c>
      <c r="H143" s="14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20"/>
      <c r="D144" s="120"/>
      <c r="E144" s="100"/>
      <c r="F144" s="142"/>
      <c r="G144" s="100"/>
      <c r="H144" s="14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26">
        <f>SUM(C150+C155+C160+C165+C170+C175+C180+C185+C190+C195)</f>
        <v>1281595.94</v>
      </c>
      <c r="D145" s="126">
        <f>SUM(D150+D155+D160+D165+D170+D175+D180+D185+D190+D195)</f>
        <v>704128</v>
      </c>
      <c r="E145" s="101">
        <f>SUM(E150+E155+E160+E165+E170+E175+E180+E185+E190+E195)</f>
        <v>0</v>
      </c>
      <c r="F145" s="143">
        <f aca="true" t="shared" si="18" ref="F145:K145">SUM(F150+F155+F160+F165+F170+F175+F180+F185+F190+F195)</f>
        <v>0</v>
      </c>
      <c r="G145" s="101">
        <f t="shared" si="18"/>
        <v>0</v>
      </c>
      <c r="H145" s="143">
        <f t="shared" si="18"/>
        <v>101</v>
      </c>
      <c r="I145" s="101">
        <f t="shared" si="18"/>
        <v>1985824.94</v>
      </c>
      <c r="J145" s="101">
        <f t="shared" si="18"/>
        <v>-111230</v>
      </c>
      <c r="K145" s="101">
        <f t="shared" si="18"/>
        <v>1874594.94</v>
      </c>
    </row>
    <row r="146" spans="1:11" s="17" customFormat="1" ht="18" customHeight="1">
      <c r="A146" s="93" t="s">
        <v>174</v>
      </c>
      <c r="B146" s="60"/>
      <c r="C146" s="126">
        <f aca="true" t="shared" si="19" ref="C146:K148">SUM(C151+C156+C161+C166+C171+C176+C181+C186+C191+C196)</f>
        <v>917272</v>
      </c>
      <c r="D146" s="126">
        <f t="shared" si="19"/>
        <v>693407</v>
      </c>
      <c r="E146" s="101">
        <f t="shared" si="19"/>
        <v>0</v>
      </c>
      <c r="F146" s="143">
        <f t="shared" si="19"/>
        <v>0</v>
      </c>
      <c r="G146" s="101">
        <f t="shared" si="19"/>
        <v>0</v>
      </c>
      <c r="H146" s="14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6">
        <f t="shared" si="19"/>
        <v>877945</v>
      </c>
      <c r="D147" s="126">
        <f t="shared" si="19"/>
        <v>715486</v>
      </c>
      <c r="E147" s="101">
        <f t="shared" si="19"/>
        <v>0</v>
      </c>
      <c r="F147" s="143">
        <f t="shared" si="19"/>
        <v>0</v>
      </c>
      <c r="G147" s="101">
        <f t="shared" si="19"/>
        <v>0</v>
      </c>
      <c r="H147" s="14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6">
        <f t="shared" si="19"/>
        <v>886172</v>
      </c>
      <c r="D148" s="126">
        <f t="shared" si="19"/>
        <v>737126</v>
      </c>
      <c r="E148" s="101">
        <f t="shared" si="19"/>
        <v>0</v>
      </c>
      <c r="F148" s="143">
        <f t="shared" si="19"/>
        <v>0</v>
      </c>
      <c r="G148" s="101">
        <f t="shared" si="19"/>
        <v>0</v>
      </c>
      <c r="H148" s="14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7"/>
      <c r="D149" s="127"/>
      <c r="E149" s="102"/>
      <c r="F149" s="135"/>
      <c r="G149" s="103"/>
      <c r="H149" s="144"/>
      <c r="I149" s="102"/>
      <c r="J149" s="103"/>
      <c r="K149" s="102"/>
    </row>
    <row r="150" spans="1:11" ht="18" customHeight="1">
      <c r="A150" s="93" t="s">
        <v>177</v>
      </c>
      <c r="B150" s="40"/>
      <c r="C150" s="121">
        <v>126285</v>
      </c>
      <c r="D150" s="121">
        <v>447243</v>
      </c>
      <c r="E150" s="102"/>
      <c r="F150" s="135"/>
      <c r="G150" s="103"/>
      <c r="H150" s="144"/>
      <c r="I150" s="102">
        <f aca="true" t="shared" si="20" ref="I150:I180">SUM(C150+D150+E150+F150+G150+H150)</f>
        <v>573528</v>
      </c>
      <c r="J150" s="103"/>
      <c r="K150" s="101">
        <f>SUM(I150+J150)</f>
        <v>573528</v>
      </c>
    </row>
    <row r="151" spans="1:11" ht="18" customHeight="1">
      <c r="A151" s="93" t="s">
        <v>174</v>
      </c>
      <c r="B151" s="40"/>
      <c r="C151" s="127">
        <v>128599</v>
      </c>
      <c r="D151" s="127">
        <v>479590</v>
      </c>
      <c r="E151" s="102"/>
      <c r="F151" s="135"/>
      <c r="G151" s="103"/>
      <c r="H151" s="14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7">
        <v>129678</v>
      </c>
      <c r="D152" s="127">
        <v>496934</v>
      </c>
      <c r="E152" s="102"/>
      <c r="F152" s="135"/>
      <c r="G152" s="103"/>
      <c r="H152" s="14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7">
        <v>131257</v>
      </c>
      <c r="D153" s="127">
        <v>513818</v>
      </c>
      <c r="E153" s="102"/>
      <c r="F153" s="135"/>
      <c r="G153" s="103"/>
      <c r="H153" s="14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7"/>
      <c r="D154" s="127"/>
      <c r="E154" s="102"/>
      <c r="F154" s="135"/>
      <c r="G154" s="103"/>
      <c r="H154" s="144"/>
      <c r="I154" s="102"/>
      <c r="J154" s="103"/>
      <c r="K154" s="102"/>
    </row>
    <row r="155" spans="1:11" ht="18" customHeight="1">
      <c r="A155" s="93" t="s">
        <v>177</v>
      </c>
      <c r="B155" s="40"/>
      <c r="C155" s="121">
        <v>279312</v>
      </c>
      <c r="D155" s="121">
        <v>202119</v>
      </c>
      <c r="E155" s="102"/>
      <c r="F155" s="135"/>
      <c r="G155" s="103"/>
      <c r="H155" s="144"/>
      <c r="I155" s="102">
        <f t="shared" si="20"/>
        <v>481431</v>
      </c>
      <c r="J155" s="103"/>
      <c r="K155" s="102">
        <f>SUM(I155+J155)</f>
        <v>481431</v>
      </c>
    </row>
    <row r="156" spans="1:11" ht="18" customHeight="1">
      <c r="A156" s="93" t="s">
        <v>174</v>
      </c>
      <c r="B156" s="40"/>
      <c r="C156" s="127">
        <v>356190</v>
      </c>
      <c r="D156" s="127">
        <v>211110</v>
      </c>
      <c r="E156" s="102"/>
      <c r="F156" s="135"/>
      <c r="G156" s="103"/>
      <c r="H156" s="14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7">
        <v>376185</v>
      </c>
      <c r="D157" s="127">
        <v>215760</v>
      </c>
      <c r="E157" s="102"/>
      <c r="F157" s="135"/>
      <c r="G157" s="103"/>
      <c r="H157" s="14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7">
        <v>400052</v>
      </c>
      <c r="D158" s="127">
        <v>220431</v>
      </c>
      <c r="E158" s="102"/>
      <c r="F158" s="135"/>
      <c r="G158" s="103"/>
      <c r="H158" s="14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7"/>
      <c r="D159" s="127"/>
      <c r="E159" s="111"/>
      <c r="F159" s="135"/>
      <c r="G159" s="112"/>
      <c r="H159" s="135"/>
      <c r="I159" s="111"/>
      <c r="J159" s="112"/>
      <c r="K159" s="111"/>
    </row>
    <row r="160" spans="1:11" ht="18" customHeight="1">
      <c r="A160" s="93" t="s">
        <v>177</v>
      </c>
      <c r="B160" s="19"/>
      <c r="C160" s="121">
        <v>10144</v>
      </c>
      <c r="D160" s="127"/>
      <c r="E160" s="111"/>
      <c r="F160" s="135"/>
      <c r="G160" s="112"/>
      <c r="H160" s="13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7">
        <v>7751</v>
      </c>
      <c r="D161" s="127"/>
      <c r="E161" s="111"/>
      <c r="F161" s="135"/>
      <c r="G161" s="112"/>
      <c r="H161" s="13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7">
        <v>6672</v>
      </c>
      <c r="D162" s="127"/>
      <c r="E162" s="111"/>
      <c r="F162" s="135"/>
      <c r="G162" s="112"/>
      <c r="H162" s="13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7">
        <v>5345</v>
      </c>
      <c r="D163" s="127"/>
      <c r="E163" s="111"/>
      <c r="F163" s="135"/>
      <c r="G163" s="112"/>
      <c r="H163" s="13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7"/>
      <c r="D164" s="128"/>
      <c r="E164" s="103"/>
      <c r="F164" s="135"/>
      <c r="G164" s="103"/>
      <c r="H164" s="13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1">
        <v>110394.94</v>
      </c>
      <c r="D165" s="128"/>
      <c r="E165" s="103"/>
      <c r="F165" s="135"/>
      <c r="G165" s="103"/>
      <c r="H165" s="135"/>
      <c r="I165" s="102">
        <f t="shared" si="20"/>
        <v>110394.94</v>
      </c>
      <c r="J165" s="103"/>
      <c r="K165" s="102">
        <f t="shared" si="21"/>
        <v>110394.94</v>
      </c>
    </row>
    <row r="166" spans="1:11" ht="18" customHeight="1">
      <c r="A166" s="93" t="s">
        <v>174</v>
      </c>
      <c r="B166" s="40"/>
      <c r="C166" s="127">
        <v>74000</v>
      </c>
      <c r="D166" s="128"/>
      <c r="E166" s="103"/>
      <c r="F166" s="135"/>
      <c r="G166" s="103"/>
      <c r="H166" s="13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7">
        <v>76384</v>
      </c>
      <c r="D167" s="128"/>
      <c r="E167" s="103"/>
      <c r="F167" s="135"/>
      <c r="G167" s="103"/>
      <c r="H167" s="13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7">
        <v>75000</v>
      </c>
      <c r="D168" s="128"/>
      <c r="E168" s="103"/>
      <c r="F168" s="135"/>
      <c r="G168" s="103"/>
      <c r="H168" s="13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7"/>
      <c r="D169" s="128"/>
      <c r="E169" s="112"/>
      <c r="F169" s="135"/>
      <c r="G169" s="112"/>
      <c r="H169" s="135"/>
      <c r="I169" s="111"/>
      <c r="J169" s="112"/>
      <c r="K169" s="111"/>
    </row>
    <row r="170" spans="1:11" ht="18" customHeight="1">
      <c r="A170" s="93" t="s">
        <v>177</v>
      </c>
      <c r="B170" s="19"/>
      <c r="C170" s="121">
        <v>50</v>
      </c>
      <c r="D170" s="128"/>
      <c r="E170" s="112"/>
      <c r="F170" s="135"/>
      <c r="G170" s="112"/>
      <c r="H170" s="13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7">
        <v>50</v>
      </c>
      <c r="D171" s="128"/>
      <c r="E171" s="112"/>
      <c r="F171" s="135"/>
      <c r="G171" s="112"/>
      <c r="H171" s="13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7">
        <v>50</v>
      </c>
      <c r="D172" s="128"/>
      <c r="E172" s="112"/>
      <c r="F172" s="135"/>
      <c r="G172" s="112"/>
      <c r="H172" s="13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7">
        <v>50</v>
      </c>
      <c r="D173" s="128"/>
      <c r="E173" s="112"/>
      <c r="F173" s="135"/>
      <c r="G173" s="112"/>
      <c r="H173" s="13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7"/>
      <c r="D174" s="127"/>
      <c r="E174" s="102"/>
      <c r="F174" s="135"/>
      <c r="G174" s="103"/>
      <c r="H174" s="135"/>
      <c r="I174" s="102"/>
      <c r="J174" s="103"/>
      <c r="K174" s="102"/>
    </row>
    <row r="175" spans="1:12" ht="18" customHeight="1">
      <c r="A175" s="93" t="s">
        <v>177</v>
      </c>
      <c r="B175" s="40"/>
      <c r="C175" s="121">
        <v>111230</v>
      </c>
      <c r="D175" s="127"/>
      <c r="E175" s="102"/>
      <c r="F175" s="135"/>
      <c r="G175" s="103"/>
      <c r="H175" s="135"/>
      <c r="I175" s="102">
        <f t="shared" si="20"/>
        <v>111230</v>
      </c>
      <c r="J175" s="112">
        <v>-111230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27">
        <v>129650</v>
      </c>
      <c r="D176" s="127"/>
      <c r="E176" s="102"/>
      <c r="F176" s="135"/>
      <c r="G176" s="103"/>
      <c r="H176" s="135"/>
      <c r="I176" s="102">
        <f t="shared" si="20"/>
        <v>129650</v>
      </c>
      <c r="J176" s="10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27">
        <v>129744</v>
      </c>
      <c r="D177" s="127"/>
      <c r="E177" s="102"/>
      <c r="F177" s="135"/>
      <c r="G177" s="103"/>
      <c r="H177" s="135"/>
      <c r="I177" s="102">
        <f t="shared" si="20"/>
        <v>129744</v>
      </c>
      <c r="J177" s="10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7">
        <v>129499</v>
      </c>
      <c r="D178" s="127"/>
      <c r="E178" s="102"/>
      <c r="F178" s="135"/>
      <c r="G178" s="103"/>
      <c r="H178" s="135"/>
      <c r="I178" s="102">
        <f t="shared" si="20"/>
        <v>129499</v>
      </c>
      <c r="J178" s="10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7"/>
      <c r="D179" s="127"/>
      <c r="E179" s="103"/>
      <c r="F179" s="135"/>
      <c r="G179" s="103"/>
      <c r="H179" s="135"/>
      <c r="I179" s="102"/>
      <c r="J179" s="103"/>
      <c r="K179" s="102"/>
    </row>
    <row r="180" spans="1:11" ht="18" customHeight="1">
      <c r="A180" s="93" t="s">
        <v>177</v>
      </c>
      <c r="B180" s="40"/>
      <c r="C180" s="121">
        <v>15129</v>
      </c>
      <c r="D180" s="127">
        <v>0</v>
      </c>
      <c r="E180" s="103"/>
      <c r="F180" s="135"/>
      <c r="G180" s="103"/>
      <c r="H180" s="135">
        <v>71</v>
      </c>
      <c r="I180" s="102">
        <f t="shared" si="20"/>
        <v>15200</v>
      </c>
      <c r="J180" s="103"/>
      <c r="K180" s="102">
        <f>SUM(I180+J180)</f>
        <v>15200</v>
      </c>
    </row>
    <row r="181" spans="1:11" ht="18" customHeight="1">
      <c r="A181" s="93" t="s">
        <v>174</v>
      </c>
      <c r="B181" s="40"/>
      <c r="C181" s="127">
        <v>22551</v>
      </c>
      <c r="D181" s="127"/>
      <c r="E181" s="103"/>
      <c r="F181" s="135"/>
      <c r="G181" s="103"/>
      <c r="H181" s="13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7">
        <v>15876</v>
      </c>
      <c r="D182" s="127"/>
      <c r="E182" s="103"/>
      <c r="F182" s="135"/>
      <c r="G182" s="103"/>
      <c r="H182" s="13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7">
        <v>16056</v>
      </c>
      <c r="D183" s="127"/>
      <c r="E183" s="103"/>
      <c r="F183" s="135"/>
      <c r="G183" s="103"/>
      <c r="H183" s="13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13" t="s">
        <v>73</v>
      </c>
      <c r="B184" s="24" t="s">
        <v>74</v>
      </c>
      <c r="C184" s="127"/>
      <c r="D184" s="127"/>
      <c r="E184" s="112"/>
      <c r="F184" s="135"/>
      <c r="G184" s="112"/>
      <c r="H184" s="135"/>
      <c r="I184" s="111"/>
      <c r="J184" s="112"/>
      <c r="K184" s="111"/>
    </row>
    <row r="185" spans="1:11" ht="24" customHeight="1">
      <c r="A185" s="93" t="s">
        <v>177</v>
      </c>
      <c r="B185" s="19"/>
      <c r="C185" s="121">
        <v>578967</v>
      </c>
      <c r="D185" s="127">
        <v>52326</v>
      </c>
      <c r="E185" s="112"/>
      <c r="F185" s="135"/>
      <c r="G185" s="112"/>
      <c r="H185" s="135">
        <v>30</v>
      </c>
      <c r="I185" s="111">
        <f t="shared" si="22"/>
        <v>631323</v>
      </c>
      <c r="J185" s="112"/>
      <c r="K185" s="111">
        <f>SUM(I185+J185)</f>
        <v>631323</v>
      </c>
    </row>
    <row r="186" spans="1:11" ht="24" customHeight="1">
      <c r="A186" s="93" t="s">
        <v>174</v>
      </c>
      <c r="B186" s="19"/>
      <c r="C186" s="127">
        <v>148063</v>
      </c>
      <c r="D186" s="127"/>
      <c r="E186" s="112"/>
      <c r="F186" s="135"/>
      <c r="G186" s="112"/>
      <c r="H186" s="13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7">
        <v>92939</v>
      </c>
      <c r="D187" s="127"/>
      <c r="E187" s="112"/>
      <c r="F187" s="135"/>
      <c r="G187" s="112"/>
      <c r="H187" s="13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7">
        <v>78492</v>
      </c>
      <c r="D188" s="127"/>
      <c r="E188" s="112"/>
      <c r="F188" s="135"/>
      <c r="G188" s="112"/>
      <c r="H188" s="13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7"/>
      <c r="D189" s="128"/>
      <c r="E189" s="103"/>
      <c r="F189" s="135"/>
      <c r="G189" s="103"/>
      <c r="H189" s="135"/>
      <c r="I189" s="102"/>
      <c r="J189" s="103"/>
      <c r="K189" s="102"/>
    </row>
    <row r="190" spans="1:11" ht="18" customHeight="1">
      <c r="A190" s="93" t="s">
        <v>177</v>
      </c>
      <c r="B190" s="40"/>
      <c r="C190" s="121">
        <v>25616</v>
      </c>
      <c r="D190" s="128"/>
      <c r="E190" s="103"/>
      <c r="F190" s="135"/>
      <c r="G190" s="103"/>
      <c r="H190" s="135"/>
      <c r="I190" s="102">
        <f t="shared" si="22"/>
        <v>25616</v>
      </c>
      <c r="J190" s="103"/>
      <c r="K190" s="102">
        <f>SUM(I190+J190)</f>
        <v>25616</v>
      </c>
    </row>
    <row r="191" spans="1:11" ht="18" customHeight="1">
      <c r="A191" s="93" t="s">
        <v>174</v>
      </c>
      <c r="B191" s="40"/>
      <c r="C191" s="127">
        <v>25385</v>
      </c>
      <c r="D191" s="128"/>
      <c r="E191" s="103"/>
      <c r="F191" s="135"/>
      <c r="G191" s="103"/>
      <c r="H191" s="13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7">
        <v>25386</v>
      </c>
      <c r="D192" s="128"/>
      <c r="E192" s="103"/>
      <c r="F192" s="135"/>
      <c r="G192" s="103"/>
      <c r="H192" s="13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7">
        <v>25386</v>
      </c>
      <c r="D193" s="128"/>
      <c r="E193" s="103"/>
      <c r="F193" s="135"/>
      <c r="G193" s="103"/>
      <c r="H193" s="13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7"/>
      <c r="D194" s="128"/>
      <c r="E194" s="103"/>
      <c r="F194" s="135"/>
      <c r="G194" s="103"/>
      <c r="H194" s="135"/>
      <c r="I194" s="102"/>
      <c r="J194" s="103"/>
      <c r="K194" s="102"/>
    </row>
    <row r="195" spans="1:11" ht="18" customHeight="1">
      <c r="A195" s="93" t="s">
        <v>177</v>
      </c>
      <c r="B195" s="40"/>
      <c r="C195" s="121">
        <v>24468</v>
      </c>
      <c r="D195" s="131">
        <v>2440</v>
      </c>
      <c r="E195" s="103"/>
      <c r="F195" s="135"/>
      <c r="G195" s="103"/>
      <c r="H195" s="135"/>
      <c r="I195" s="102">
        <f t="shared" si="22"/>
        <v>26908</v>
      </c>
      <c r="J195" s="103"/>
      <c r="K195" s="102">
        <f>SUM(I195+J195)</f>
        <v>26908</v>
      </c>
    </row>
    <row r="196" spans="1:11" ht="18" customHeight="1">
      <c r="A196" s="93" t="s">
        <v>174</v>
      </c>
      <c r="B196" s="40"/>
      <c r="C196" s="127">
        <v>25033</v>
      </c>
      <c r="D196" s="128">
        <v>2707</v>
      </c>
      <c r="E196" s="103"/>
      <c r="F196" s="135"/>
      <c r="G196" s="103"/>
      <c r="H196" s="13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7">
        <v>25031</v>
      </c>
      <c r="D197" s="128">
        <v>2792</v>
      </c>
      <c r="E197" s="103"/>
      <c r="F197" s="135"/>
      <c r="G197" s="103"/>
      <c r="H197" s="13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7">
        <v>25035</v>
      </c>
      <c r="D198" s="128">
        <v>2877</v>
      </c>
      <c r="E198" s="103"/>
      <c r="F198" s="135"/>
      <c r="G198" s="103"/>
      <c r="H198" s="13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7"/>
      <c r="D199" s="127"/>
      <c r="E199" s="102"/>
      <c r="F199" s="144"/>
      <c r="G199" s="102"/>
      <c r="H199" s="144"/>
      <c r="I199" s="102"/>
      <c r="J199" s="103"/>
      <c r="K199" s="102"/>
    </row>
    <row r="200" spans="1:11" ht="18" customHeight="1">
      <c r="A200" s="93" t="s">
        <v>177</v>
      </c>
      <c r="B200" s="40"/>
      <c r="C200" s="121">
        <v>134301</v>
      </c>
      <c r="D200" s="121">
        <v>15314</v>
      </c>
      <c r="E200" s="102"/>
      <c r="F200" s="144"/>
      <c r="G200" s="102">
        <v>39848</v>
      </c>
      <c r="H200" s="144"/>
      <c r="I200" s="102">
        <f t="shared" si="22"/>
        <v>189463</v>
      </c>
      <c r="J200" s="103"/>
      <c r="K200" s="102">
        <f>SUM(I200+J200)</f>
        <v>189463</v>
      </c>
    </row>
    <row r="201" spans="1:11" ht="18" customHeight="1">
      <c r="A201" s="93" t="s">
        <v>174</v>
      </c>
      <c r="B201" s="40"/>
      <c r="C201" s="127">
        <v>101232</v>
      </c>
      <c r="D201" s="127">
        <v>9544</v>
      </c>
      <c r="E201" s="102"/>
      <c r="F201" s="144"/>
      <c r="G201" s="102"/>
      <c r="H201" s="14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7">
        <v>114695</v>
      </c>
      <c r="D202" s="127">
        <v>9922</v>
      </c>
      <c r="E202" s="102"/>
      <c r="F202" s="144"/>
      <c r="G202" s="102"/>
      <c r="H202" s="14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7">
        <v>111281</v>
      </c>
      <c r="D203" s="127">
        <v>10285</v>
      </c>
      <c r="E203" s="102"/>
      <c r="F203" s="144"/>
      <c r="G203" s="102"/>
      <c r="H203" s="14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20"/>
      <c r="D204" s="120"/>
      <c r="E204" s="100"/>
      <c r="F204" s="142"/>
      <c r="G204" s="100"/>
      <c r="H204" s="14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20">
        <f>SUM(C210+C215)</f>
        <v>24857</v>
      </c>
      <c r="D205" s="120">
        <f aca="true" t="shared" si="23" ref="D205:K205">SUM(D210+D215)</f>
        <v>0</v>
      </c>
      <c r="E205" s="100">
        <f t="shared" si="23"/>
        <v>0</v>
      </c>
      <c r="F205" s="142">
        <f t="shared" si="23"/>
        <v>0</v>
      </c>
      <c r="G205" s="100">
        <f t="shared" si="23"/>
        <v>0</v>
      </c>
      <c r="H205" s="14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20">
        <f aca="true" t="shared" si="24" ref="C206:K208">SUM(C211+C216)</f>
        <v>26916</v>
      </c>
      <c r="D206" s="120">
        <f t="shared" si="24"/>
        <v>0</v>
      </c>
      <c r="E206" s="100">
        <f t="shared" si="24"/>
        <v>0</v>
      </c>
      <c r="F206" s="142">
        <f t="shared" si="24"/>
        <v>0</v>
      </c>
      <c r="G206" s="100">
        <f t="shared" si="24"/>
        <v>0</v>
      </c>
      <c r="H206" s="14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20">
        <f t="shared" si="24"/>
        <v>27141</v>
      </c>
      <c r="D207" s="120">
        <f t="shared" si="24"/>
        <v>0</v>
      </c>
      <c r="E207" s="100">
        <f t="shared" si="24"/>
        <v>0</v>
      </c>
      <c r="F207" s="142">
        <f t="shared" si="24"/>
        <v>0</v>
      </c>
      <c r="G207" s="100">
        <f t="shared" si="24"/>
        <v>0</v>
      </c>
      <c r="H207" s="14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20">
        <f t="shared" si="24"/>
        <v>25338</v>
      </c>
      <c r="D208" s="120">
        <f t="shared" si="24"/>
        <v>0</v>
      </c>
      <c r="E208" s="100">
        <f t="shared" si="24"/>
        <v>0</v>
      </c>
      <c r="F208" s="142">
        <f t="shared" si="24"/>
        <v>0</v>
      </c>
      <c r="G208" s="100">
        <f t="shared" si="24"/>
        <v>0</v>
      </c>
      <c r="H208" s="14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7"/>
      <c r="D209" s="128"/>
      <c r="E209" s="103"/>
      <c r="F209" s="135"/>
      <c r="G209" s="103"/>
      <c r="H209" s="135"/>
      <c r="I209" s="102"/>
      <c r="J209" s="103"/>
      <c r="K209" s="102"/>
    </row>
    <row r="210" spans="1:11" ht="18" customHeight="1">
      <c r="A210" s="93" t="s">
        <v>177</v>
      </c>
      <c r="B210" s="19"/>
      <c r="C210" s="127"/>
      <c r="D210" s="128"/>
      <c r="E210" s="103"/>
      <c r="F210" s="135"/>
      <c r="G210" s="103"/>
      <c r="H210" s="13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7"/>
      <c r="D211" s="128"/>
      <c r="E211" s="103"/>
      <c r="F211" s="135"/>
      <c r="G211" s="103"/>
      <c r="H211" s="13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7"/>
      <c r="D212" s="128"/>
      <c r="E212" s="103"/>
      <c r="F212" s="135"/>
      <c r="G212" s="103"/>
      <c r="H212" s="13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7"/>
      <c r="D213" s="128"/>
      <c r="E213" s="103"/>
      <c r="F213" s="135"/>
      <c r="G213" s="103"/>
      <c r="H213" s="13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7"/>
      <c r="D214" s="127"/>
      <c r="E214" s="111"/>
      <c r="F214" s="135"/>
      <c r="G214" s="112"/>
      <c r="H214" s="135"/>
      <c r="I214" s="111"/>
      <c r="J214" s="112"/>
      <c r="K214" s="111"/>
    </row>
    <row r="215" spans="1:11" ht="18" customHeight="1">
      <c r="A215" s="93" t="s">
        <v>177</v>
      </c>
      <c r="B215" s="19"/>
      <c r="C215" s="127">
        <v>24857</v>
      </c>
      <c r="D215" s="127"/>
      <c r="E215" s="111"/>
      <c r="F215" s="135"/>
      <c r="G215" s="112"/>
      <c r="H215" s="13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7">
        <v>26916</v>
      </c>
      <c r="D216" s="127"/>
      <c r="E216" s="111"/>
      <c r="F216" s="135"/>
      <c r="G216" s="112"/>
      <c r="H216" s="13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7">
        <v>27141</v>
      </c>
      <c r="D217" s="127"/>
      <c r="E217" s="111"/>
      <c r="F217" s="135"/>
      <c r="G217" s="112"/>
      <c r="H217" s="13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7">
        <v>25338</v>
      </c>
      <c r="D218" s="127"/>
      <c r="E218" s="111"/>
      <c r="F218" s="135"/>
      <c r="G218" s="112"/>
      <c r="H218" s="13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7"/>
      <c r="D219" s="127"/>
      <c r="E219" s="102"/>
      <c r="F219" s="135"/>
      <c r="G219" s="103"/>
      <c r="H219" s="135"/>
      <c r="I219" s="102"/>
      <c r="J219" s="103"/>
      <c r="K219" s="102"/>
    </row>
    <row r="220" spans="1:11" ht="24" customHeight="1">
      <c r="A220" s="93" t="s">
        <v>177</v>
      </c>
      <c r="B220" s="40"/>
      <c r="C220" s="127">
        <v>-12114</v>
      </c>
      <c r="D220" s="127"/>
      <c r="E220" s="102"/>
      <c r="F220" s="135"/>
      <c r="G220" s="103"/>
      <c r="H220" s="135"/>
      <c r="I220" s="102">
        <f t="shared" si="25"/>
        <v>-12114</v>
      </c>
      <c r="J220" s="103"/>
      <c r="K220" s="102">
        <f>SUM(I220+J220)</f>
        <v>-12114</v>
      </c>
    </row>
    <row r="221" spans="1:11" ht="24" customHeight="1">
      <c r="A221" s="93" t="s">
        <v>174</v>
      </c>
      <c r="B221" s="19"/>
      <c r="C221" s="127"/>
      <c r="D221" s="127"/>
      <c r="E221" s="102"/>
      <c r="F221" s="135"/>
      <c r="G221" s="103"/>
      <c r="H221" s="13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7"/>
      <c r="D222" s="127"/>
      <c r="E222" s="102"/>
      <c r="F222" s="135"/>
      <c r="G222" s="103"/>
      <c r="H222" s="13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7"/>
      <c r="D223" s="127"/>
      <c r="E223" s="102"/>
      <c r="F223" s="135"/>
      <c r="G223" s="103"/>
      <c r="H223" s="13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7"/>
      <c r="D224" s="127"/>
      <c r="E224" s="102"/>
      <c r="F224" s="135"/>
      <c r="G224" s="103"/>
      <c r="H224" s="13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7"/>
      <c r="D225" s="127"/>
      <c r="E225" s="102"/>
      <c r="F225" s="135"/>
      <c r="G225" s="103"/>
      <c r="H225" s="13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7"/>
      <c r="D226" s="127"/>
      <c r="E226" s="102"/>
      <c r="F226" s="135"/>
      <c r="G226" s="103"/>
      <c r="H226" s="13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7"/>
      <c r="D227" s="127"/>
      <c r="E227" s="102"/>
      <c r="F227" s="135"/>
      <c r="G227" s="103"/>
      <c r="H227" s="13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7"/>
      <c r="D228" s="127"/>
      <c r="E228" s="102"/>
      <c r="F228" s="135"/>
      <c r="G228" s="103"/>
      <c r="H228" s="13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1"/>
      <c r="D229" s="121"/>
      <c r="E229" s="107"/>
      <c r="F229" s="148"/>
      <c r="G229" s="107"/>
      <c r="H229" s="148"/>
      <c r="I229" s="107"/>
      <c r="J229" s="107"/>
      <c r="K229" s="107"/>
    </row>
    <row r="230" spans="1:11" ht="25.5" customHeight="1">
      <c r="A230" s="93" t="s">
        <v>177</v>
      </c>
      <c r="B230" s="19"/>
      <c r="C230" s="127">
        <f>SUM(C20-C140)</f>
        <v>-70788</v>
      </c>
      <c r="D230" s="127">
        <f aca="true" t="shared" si="26" ref="D230:K230">SUM(D20-D140)</f>
        <v>-25008</v>
      </c>
      <c r="E230" s="102">
        <f t="shared" si="26"/>
        <v>0</v>
      </c>
      <c r="F230" s="144">
        <f t="shared" si="26"/>
        <v>0</v>
      </c>
      <c r="G230" s="102">
        <f t="shared" si="26"/>
        <v>0</v>
      </c>
      <c r="H230" s="144">
        <f t="shared" si="26"/>
        <v>-19</v>
      </c>
      <c r="I230" s="102">
        <f t="shared" si="26"/>
        <v>-95815</v>
      </c>
      <c r="J230" s="102">
        <f t="shared" si="26"/>
        <v>0</v>
      </c>
      <c r="K230" s="102">
        <f t="shared" si="26"/>
        <v>-95815</v>
      </c>
    </row>
    <row r="231" spans="1:11" ht="25.5" customHeight="1" hidden="1">
      <c r="A231" s="93" t="s">
        <v>174</v>
      </c>
      <c r="B231" s="19"/>
      <c r="C231" s="127">
        <f>SUM(C21-C141)</f>
        <v>0</v>
      </c>
      <c r="D231" s="127">
        <f aca="true" t="shared" si="27" ref="D231:K233">SUM(D21-D141)</f>
        <v>0</v>
      </c>
      <c r="E231" s="102">
        <f t="shared" si="27"/>
        <v>0</v>
      </c>
      <c r="F231" s="144">
        <f t="shared" si="27"/>
        <v>0</v>
      </c>
      <c r="G231" s="102">
        <f t="shared" si="27"/>
        <v>0</v>
      </c>
      <c r="H231" s="14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7">
        <f>SUM(C22-C142)</f>
        <v>0</v>
      </c>
      <c r="D232" s="127">
        <f t="shared" si="27"/>
        <v>0</v>
      </c>
      <c r="E232" s="102">
        <f t="shared" si="27"/>
        <v>0</v>
      </c>
      <c r="F232" s="144">
        <f t="shared" si="27"/>
        <v>0</v>
      </c>
      <c r="G232" s="102">
        <f t="shared" si="27"/>
        <v>0</v>
      </c>
      <c r="H232" s="14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7">
        <f>SUM(C23-C143)</f>
        <v>0</v>
      </c>
      <c r="D233" s="127">
        <f t="shared" si="27"/>
        <v>0</v>
      </c>
      <c r="E233" s="102">
        <f t="shared" si="27"/>
        <v>0</v>
      </c>
      <c r="F233" s="144">
        <f t="shared" si="27"/>
        <v>0</v>
      </c>
      <c r="G233" s="102">
        <f t="shared" si="27"/>
        <v>0</v>
      </c>
      <c r="H233" s="14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1">
        <f>SUM(C235+C238+C241+C244+C247+C250+C253+C256+C259+C262+C265+C268+C271+C274+C277+C280+C283)</f>
        <v>0</v>
      </c>
      <c r="D234" s="121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8">
        <f t="shared" si="28"/>
        <v>0</v>
      </c>
      <c r="G234" s="107">
        <f t="shared" si="28"/>
        <v>0</v>
      </c>
      <c r="H234" s="14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0">
        <f>SUM(C236+C237)</f>
        <v>0</v>
      </c>
      <c r="D235" s="120">
        <f aca="true" t="shared" si="29" ref="D235:K235">SUM(D236+D237)</f>
        <v>0</v>
      </c>
      <c r="E235" s="59">
        <f t="shared" si="29"/>
        <v>0</v>
      </c>
      <c r="F235" s="142">
        <f t="shared" si="29"/>
        <v>0</v>
      </c>
      <c r="G235" s="100">
        <f t="shared" si="29"/>
        <v>0</v>
      </c>
      <c r="H235" s="14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7"/>
      <c r="D236" s="127"/>
      <c r="E236" s="41"/>
      <c r="F236" s="144"/>
      <c r="G236" s="102"/>
      <c r="H236" s="14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7"/>
      <c r="D237" s="127"/>
      <c r="E237" s="41"/>
      <c r="F237" s="144"/>
      <c r="G237" s="102"/>
      <c r="H237" s="14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0">
        <f>SUM(C239+C240)</f>
        <v>0</v>
      </c>
      <c r="D238" s="120">
        <f aca="true" t="shared" si="30" ref="D238:K238">SUM(D239+D240)</f>
        <v>0</v>
      </c>
      <c r="E238" s="59">
        <f t="shared" si="30"/>
        <v>0</v>
      </c>
      <c r="F238" s="142">
        <f t="shared" si="30"/>
        <v>0</v>
      </c>
      <c r="G238" s="100">
        <f t="shared" si="30"/>
        <v>0</v>
      </c>
      <c r="H238" s="14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7"/>
      <c r="D239" s="127"/>
      <c r="E239" s="41"/>
      <c r="F239" s="144"/>
      <c r="G239" s="102"/>
      <c r="H239" s="14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7"/>
      <c r="D240" s="127"/>
      <c r="E240" s="41"/>
      <c r="F240" s="144"/>
      <c r="G240" s="102"/>
      <c r="H240" s="14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0">
        <f>SUM(C242+C243)</f>
        <v>0</v>
      </c>
      <c r="D241" s="120">
        <f aca="true" t="shared" si="31" ref="D241:K241">SUM(D242+D243)</f>
        <v>0</v>
      </c>
      <c r="E241" s="59">
        <f t="shared" si="31"/>
        <v>0</v>
      </c>
      <c r="F241" s="142">
        <f t="shared" si="31"/>
        <v>0</v>
      </c>
      <c r="G241" s="100">
        <f t="shared" si="31"/>
        <v>0</v>
      </c>
      <c r="H241" s="14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7"/>
      <c r="D242" s="127"/>
      <c r="E242" s="41"/>
      <c r="F242" s="144"/>
      <c r="G242" s="102"/>
      <c r="H242" s="14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7"/>
      <c r="D243" s="127"/>
      <c r="E243" s="41"/>
      <c r="F243" s="144"/>
      <c r="G243" s="102"/>
      <c r="H243" s="14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0">
        <f>SUM(C245+C246)</f>
        <v>0</v>
      </c>
      <c r="D244" s="120">
        <f aca="true" t="shared" si="32" ref="D244:K244">SUM(D245+D246)</f>
        <v>0</v>
      </c>
      <c r="E244" s="59">
        <f t="shared" si="32"/>
        <v>0</v>
      </c>
      <c r="F244" s="142">
        <f t="shared" si="32"/>
        <v>0</v>
      </c>
      <c r="G244" s="100">
        <f t="shared" si="32"/>
        <v>0</v>
      </c>
      <c r="H244" s="14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7">
        <v>0</v>
      </c>
      <c r="D245" s="127"/>
      <c r="E245" s="41"/>
      <c r="F245" s="144"/>
      <c r="G245" s="102"/>
      <c r="H245" s="14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7">
        <v>0</v>
      </c>
      <c r="D246" s="127"/>
      <c r="E246" s="41"/>
      <c r="F246" s="144"/>
      <c r="G246" s="102"/>
      <c r="H246" s="14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0">
        <f>SUM(C248+C249)</f>
        <v>0</v>
      </c>
      <c r="D247" s="120">
        <f aca="true" t="shared" si="33" ref="D247:K247">SUM(D248+D249)</f>
        <v>0</v>
      </c>
      <c r="E247" s="59">
        <f t="shared" si="33"/>
        <v>0</v>
      </c>
      <c r="F247" s="142">
        <f t="shared" si="33"/>
        <v>0</v>
      </c>
      <c r="G247" s="100">
        <f t="shared" si="33"/>
        <v>0</v>
      </c>
      <c r="H247" s="14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7">
        <v>0</v>
      </c>
      <c r="D248" s="127"/>
      <c r="E248" s="41"/>
      <c r="F248" s="144"/>
      <c r="G248" s="102"/>
      <c r="H248" s="14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7">
        <v>0</v>
      </c>
      <c r="D249" s="127"/>
      <c r="E249" s="41"/>
      <c r="F249" s="144"/>
      <c r="G249" s="102"/>
      <c r="H249" s="14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0">
        <f>SUM(C251+C252)</f>
        <v>0</v>
      </c>
      <c r="D250" s="120">
        <f aca="true" t="shared" si="34" ref="D250:K250">SUM(D251+D252)</f>
        <v>0</v>
      </c>
      <c r="E250" s="59">
        <f t="shared" si="34"/>
        <v>0</v>
      </c>
      <c r="F250" s="142">
        <f t="shared" si="34"/>
        <v>0</v>
      </c>
      <c r="G250" s="100">
        <f t="shared" si="34"/>
        <v>0</v>
      </c>
      <c r="H250" s="14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7"/>
      <c r="D251" s="127"/>
      <c r="E251" s="41"/>
      <c r="F251" s="144"/>
      <c r="G251" s="102"/>
      <c r="H251" s="14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7"/>
      <c r="D252" s="127"/>
      <c r="E252" s="41"/>
      <c r="F252" s="144"/>
      <c r="G252" s="102"/>
      <c r="H252" s="14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0">
        <f>SUM(C254+C255)</f>
        <v>0</v>
      </c>
      <c r="D253" s="120">
        <f aca="true" t="shared" si="35" ref="D253:K253">SUM(D254+D255)</f>
        <v>0</v>
      </c>
      <c r="E253" s="59">
        <f t="shared" si="35"/>
        <v>0</v>
      </c>
      <c r="F253" s="142">
        <f t="shared" si="35"/>
        <v>0</v>
      </c>
      <c r="G253" s="100">
        <f t="shared" si="35"/>
        <v>0</v>
      </c>
      <c r="H253" s="14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7"/>
      <c r="D254" s="127"/>
      <c r="E254" s="41"/>
      <c r="F254" s="144"/>
      <c r="G254" s="102"/>
      <c r="H254" s="14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7"/>
      <c r="D255" s="127"/>
      <c r="E255" s="41"/>
      <c r="F255" s="144"/>
      <c r="G255" s="102"/>
      <c r="H255" s="14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0">
        <f>SUM(C257+C258)</f>
        <v>0</v>
      </c>
      <c r="D256" s="120">
        <f aca="true" t="shared" si="36" ref="D256:K256">SUM(D257+D258)</f>
        <v>0</v>
      </c>
      <c r="E256" s="59">
        <f t="shared" si="36"/>
        <v>0</v>
      </c>
      <c r="F256" s="142">
        <f t="shared" si="36"/>
        <v>0</v>
      </c>
      <c r="G256" s="100">
        <f t="shared" si="36"/>
        <v>0</v>
      </c>
      <c r="H256" s="14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7"/>
      <c r="D257" s="127"/>
      <c r="E257" s="41"/>
      <c r="F257" s="144"/>
      <c r="G257" s="102"/>
      <c r="H257" s="14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7"/>
      <c r="D258" s="127"/>
      <c r="E258" s="41"/>
      <c r="F258" s="144"/>
      <c r="G258" s="102"/>
      <c r="H258" s="14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0">
        <f>SUM(C260+C261)</f>
        <v>0</v>
      </c>
      <c r="D259" s="120">
        <f aca="true" t="shared" si="37" ref="D259:K259">SUM(D260+D261)</f>
        <v>0</v>
      </c>
      <c r="E259" s="59">
        <f t="shared" si="37"/>
        <v>0</v>
      </c>
      <c r="F259" s="142">
        <f t="shared" si="37"/>
        <v>0</v>
      </c>
      <c r="G259" s="100">
        <f t="shared" si="37"/>
        <v>0</v>
      </c>
      <c r="H259" s="14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7"/>
      <c r="D260" s="127"/>
      <c r="E260" s="41"/>
      <c r="F260" s="144"/>
      <c r="G260" s="102"/>
      <c r="H260" s="14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7"/>
      <c r="D261" s="127"/>
      <c r="E261" s="41"/>
      <c r="F261" s="144"/>
      <c r="G261" s="102"/>
      <c r="H261" s="14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0">
        <f>SUM(C263+C264)</f>
        <v>0</v>
      </c>
      <c r="D262" s="120">
        <f aca="true" t="shared" si="38" ref="D262:K262">SUM(D263+D264)</f>
        <v>0</v>
      </c>
      <c r="E262" s="59">
        <f t="shared" si="38"/>
        <v>0</v>
      </c>
      <c r="F262" s="142">
        <f t="shared" si="38"/>
        <v>0</v>
      </c>
      <c r="G262" s="100">
        <f t="shared" si="38"/>
        <v>0</v>
      </c>
      <c r="H262" s="14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7"/>
      <c r="D263" s="127"/>
      <c r="E263" s="41"/>
      <c r="F263" s="144"/>
      <c r="G263" s="102"/>
      <c r="H263" s="14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7"/>
      <c r="D264" s="127"/>
      <c r="E264" s="41"/>
      <c r="F264" s="144"/>
      <c r="G264" s="102"/>
      <c r="H264" s="14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0">
        <f>SUM(C266+C267)</f>
        <v>0</v>
      </c>
      <c r="D265" s="120">
        <f aca="true" t="shared" si="39" ref="D265:K265">SUM(D266+D267)</f>
        <v>0</v>
      </c>
      <c r="E265" s="59">
        <f t="shared" si="39"/>
        <v>0</v>
      </c>
      <c r="F265" s="142">
        <f t="shared" si="39"/>
        <v>0</v>
      </c>
      <c r="G265" s="100">
        <f t="shared" si="39"/>
        <v>0</v>
      </c>
      <c r="H265" s="14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7"/>
      <c r="D266" s="127"/>
      <c r="E266" s="41"/>
      <c r="F266" s="144"/>
      <c r="G266" s="102"/>
      <c r="H266" s="14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7"/>
      <c r="D267" s="127"/>
      <c r="E267" s="41"/>
      <c r="F267" s="144"/>
      <c r="G267" s="102"/>
      <c r="H267" s="14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0">
        <f>SUM(C269+C270)</f>
        <v>0</v>
      </c>
      <c r="D268" s="120">
        <f aca="true" t="shared" si="40" ref="D268:K268">SUM(D269+D270)</f>
        <v>0</v>
      </c>
      <c r="E268" s="59">
        <f t="shared" si="40"/>
        <v>0</v>
      </c>
      <c r="F268" s="142">
        <f t="shared" si="40"/>
        <v>0</v>
      </c>
      <c r="G268" s="100">
        <f t="shared" si="40"/>
        <v>0</v>
      </c>
      <c r="H268" s="14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7"/>
      <c r="D269" s="127"/>
      <c r="E269" s="41"/>
      <c r="F269" s="144"/>
      <c r="G269" s="102"/>
      <c r="H269" s="14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7"/>
      <c r="D270" s="127"/>
      <c r="E270" s="41"/>
      <c r="F270" s="144"/>
      <c r="G270" s="102"/>
      <c r="H270" s="14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0">
        <f>SUM(C272+C273)</f>
        <v>0</v>
      </c>
      <c r="D271" s="120">
        <f aca="true" t="shared" si="41" ref="D271:K271">SUM(D272+D273)</f>
        <v>0</v>
      </c>
      <c r="E271" s="59">
        <f t="shared" si="41"/>
        <v>0</v>
      </c>
      <c r="F271" s="142">
        <f t="shared" si="41"/>
        <v>0</v>
      </c>
      <c r="G271" s="100">
        <f t="shared" si="41"/>
        <v>0</v>
      </c>
      <c r="H271" s="14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7"/>
      <c r="D272" s="127"/>
      <c r="E272" s="41"/>
      <c r="F272" s="144"/>
      <c r="G272" s="102"/>
      <c r="H272" s="14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7"/>
      <c r="D273" s="127"/>
      <c r="E273" s="41"/>
      <c r="F273" s="144"/>
      <c r="G273" s="102"/>
      <c r="H273" s="14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0">
        <f>SUM(C275+C276)</f>
        <v>0</v>
      </c>
      <c r="D274" s="120">
        <f aca="true" t="shared" si="42" ref="D274:K274">SUM(D275+D276)</f>
        <v>0</v>
      </c>
      <c r="E274" s="59">
        <f t="shared" si="42"/>
        <v>0</v>
      </c>
      <c r="F274" s="142">
        <f t="shared" si="42"/>
        <v>0</v>
      </c>
      <c r="G274" s="100">
        <f t="shared" si="42"/>
        <v>0</v>
      </c>
      <c r="H274" s="14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7"/>
      <c r="D275" s="127"/>
      <c r="E275" s="41"/>
      <c r="F275" s="144"/>
      <c r="G275" s="102"/>
      <c r="H275" s="14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7"/>
      <c r="D276" s="127"/>
      <c r="E276" s="41"/>
      <c r="F276" s="144"/>
      <c r="G276" s="102"/>
      <c r="H276" s="14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1">
        <f>SUM(C278+C279)</f>
        <v>0</v>
      </c>
      <c r="D277" s="121">
        <f aca="true" t="shared" si="43" ref="D277:K277">SUM(D278+D279)</f>
        <v>0</v>
      </c>
      <c r="E277" s="56">
        <f t="shared" si="43"/>
        <v>0</v>
      </c>
      <c r="F277" s="148">
        <f t="shared" si="43"/>
        <v>0</v>
      </c>
      <c r="G277" s="107">
        <f t="shared" si="43"/>
        <v>0</v>
      </c>
      <c r="H277" s="14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7"/>
      <c r="D278" s="127"/>
      <c r="E278" s="41"/>
      <c r="F278" s="144"/>
      <c r="G278" s="102"/>
      <c r="H278" s="14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7"/>
      <c r="D279" s="127"/>
      <c r="E279" s="41"/>
      <c r="F279" s="144"/>
      <c r="G279" s="102"/>
      <c r="H279" s="14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0">
        <f>SUM(C281+C282)</f>
        <v>0</v>
      </c>
      <c r="D280" s="120">
        <f aca="true" t="shared" si="44" ref="D280:K280">SUM(D281+D282)</f>
        <v>0</v>
      </c>
      <c r="E280" s="59">
        <f t="shared" si="44"/>
        <v>0</v>
      </c>
      <c r="F280" s="142">
        <f t="shared" si="44"/>
        <v>0</v>
      </c>
      <c r="G280" s="100">
        <f t="shared" si="44"/>
        <v>0</v>
      </c>
      <c r="H280" s="14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7"/>
      <c r="D281" s="127"/>
      <c r="E281" s="41"/>
      <c r="F281" s="144"/>
      <c r="G281" s="102"/>
      <c r="H281" s="14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7"/>
      <c r="D282" s="127"/>
      <c r="E282" s="41"/>
      <c r="F282" s="144"/>
      <c r="G282" s="102"/>
      <c r="H282" s="14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0">
        <f>SUM(C284+C285)</f>
        <v>0</v>
      </c>
      <c r="D283" s="120">
        <f aca="true" t="shared" si="45" ref="D283:K283">SUM(D284+D285)</f>
        <v>0</v>
      </c>
      <c r="E283" s="59">
        <f t="shared" si="45"/>
        <v>0</v>
      </c>
      <c r="F283" s="142">
        <f t="shared" si="45"/>
        <v>0</v>
      </c>
      <c r="G283" s="100">
        <f t="shared" si="45"/>
        <v>0</v>
      </c>
      <c r="H283" s="14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7"/>
      <c r="D284" s="127"/>
      <c r="E284" s="41"/>
      <c r="F284" s="144"/>
      <c r="G284" s="102"/>
      <c r="H284" s="14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7"/>
      <c r="D285" s="127"/>
      <c r="E285" s="41"/>
      <c r="F285" s="144"/>
      <c r="G285" s="102"/>
      <c r="H285" s="144"/>
      <c r="I285" s="20"/>
      <c r="J285" s="62"/>
      <c r="K285" s="35"/>
    </row>
    <row r="286" spans="1:11" ht="24" customHeight="1">
      <c r="A286" s="74"/>
      <c r="B286" s="75"/>
      <c r="C286" s="132"/>
      <c r="D286" s="132"/>
      <c r="E286" s="76"/>
      <c r="F286" s="149"/>
      <c r="G286" s="108"/>
      <c r="H286" s="149"/>
      <c r="I286" s="77"/>
      <c r="J286" s="78"/>
      <c r="K286" s="79"/>
    </row>
    <row r="287" spans="1:11" s="31" customFormat="1" ht="16.5" customHeight="1">
      <c r="A287" s="37"/>
      <c r="B287" s="4"/>
      <c r="C287" s="133"/>
      <c r="D287" s="133"/>
      <c r="E287" s="73"/>
      <c r="F287" s="150"/>
      <c r="G287" s="109"/>
      <c r="H287" s="150"/>
      <c r="I287" s="30"/>
      <c r="J287" s="73"/>
      <c r="K287" s="33"/>
    </row>
    <row r="288" spans="1:11" s="80" customFormat="1" ht="21" customHeight="1" hidden="1">
      <c r="A288" s="88" t="s">
        <v>173</v>
      </c>
      <c r="B288" s="164" t="s">
        <v>179</v>
      </c>
      <c r="C288" s="164"/>
      <c r="D288" s="164"/>
      <c r="E288" s="164"/>
      <c r="F288" s="164"/>
      <c r="G288" s="164"/>
      <c r="H288" s="164"/>
      <c r="I288" s="92"/>
      <c r="J288" s="169" t="s">
        <v>169</v>
      </c>
      <c r="K288" s="169"/>
    </row>
    <row r="289" spans="1:11" s="80" customFormat="1" ht="21.75" customHeight="1" hidden="1">
      <c r="A289" s="88" t="s">
        <v>172</v>
      </c>
      <c r="B289" s="164" t="s">
        <v>180</v>
      </c>
      <c r="C289" s="164"/>
      <c r="D289" s="164"/>
      <c r="E289" s="164"/>
      <c r="F289" s="164"/>
      <c r="G289" s="164"/>
      <c r="H289" s="164"/>
      <c r="I289" s="92"/>
      <c r="J289" s="169" t="s">
        <v>170</v>
      </c>
      <c r="K289" s="169"/>
    </row>
    <row r="290" spans="1:11" s="31" customFormat="1" ht="21" customHeight="1">
      <c r="A290" s="89"/>
      <c r="B290" s="90"/>
      <c r="C290" s="134"/>
      <c r="D290" s="134"/>
      <c r="E290" s="91"/>
      <c r="F290" s="151"/>
      <c r="G290" s="110"/>
      <c r="H290" s="151"/>
      <c r="I290" s="90"/>
      <c r="J290" s="176"/>
      <c r="K290" s="177"/>
    </row>
    <row r="291" spans="1:11" s="31" customFormat="1" ht="20.25" customHeight="1">
      <c r="A291" s="155" t="s">
        <v>157</v>
      </c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</row>
    <row r="292" spans="1:11" s="31" customFormat="1" ht="18" customHeight="1">
      <c r="A292" s="154" t="s">
        <v>181</v>
      </c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</row>
    <row r="293" spans="1:11" s="31" customFormat="1" ht="17.25">
      <c r="A293" s="47"/>
      <c r="B293" s="47"/>
      <c r="C293" s="124"/>
      <c r="D293" s="124"/>
      <c r="E293" s="47"/>
      <c r="F293" s="139"/>
      <c r="G293" s="97"/>
      <c r="H293" s="139"/>
      <c r="I293" s="47"/>
      <c r="J293" s="47"/>
      <c r="K293" s="47"/>
    </row>
    <row r="294" spans="3:11" s="31" customFormat="1" ht="17.25">
      <c r="C294" s="124"/>
      <c r="D294" s="124"/>
      <c r="E294" s="47"/>
      <c r="F294" s="139"/>
      <c r="G294" s="97"/>
      <c r="H294" s="139"/>
      <c r="I294" s="12"/>
      <c r="J294" s="47"/>
      <c r="K294" s="33"/>
    </row>
    <row r="295" spans="3:11" s="31" customFormat="1" ht="17.25">
      <c r="C295" s="124"/>
      <c r="D295" s="124"/>
      <c r="E295" s="47"/>
      <c r="F295" s="139"/>
      <c r="G295" s="97"/>
      <c r="H295" s="139"/>
      <c r="I295" s="12"/>
      <c r="J295" s="47"/>
      <c r="K295" s="33"/>
    </row>
    <row r="296" spans="3:11" s="31" customFormat="1" ht="17.25">
      <c r="C296" s="124"/>
      <c r="D296" s="124"/>
      <c r="E296" s="47"/>
      <c r="F296" s="139"/>
      <c r="G296" s="97"/>
      <c r="H296" s="139"/>
      <c r="I296" s="12"/>
      <c r="J296" s="47"/>
      <c r="K296" s="33"/>
    </row>
    <row r="297" spans="3:11" s="31" customFormat="1" ht="17.25">
      <c r="C297" s="124"/>
      <c r="D297" s="124"/>
      <c r="E297" s="47"/>
      <c r="F297" s="139"/>
      <c r="G297" s="97"/>
      <c r="H297" s="139"/>
      <c r="I297" s="12"/>
      <c r="J297" s="47"/>
      <c r="K297" s="33"/>
    </row>
    <row r="298" spans="3:11" s="31" customFormat="1" ht="17.25">
      <c r="C298" s="124"/>
      <c r="D298" s="124"/>
      <c r="E298" s="47"/>
      <c r="F298" s="139"/>
      <c r="G298" s="97"/>
      <c r="H298" s="139"/>
      <c r="I298" s="12"/>
      <c r="J298" s="47"/>
      <c r="K298" s="33"/>
    </row>
    <row r="299" spans="3:11" s="31" customFormat="1" ht="17.25">
      <c r="C299" s="124"/>
      <c r="D299" s="124"/>
      <c r="E299" s="47"/>
      <c r="F299" s="139"/>
      <c r="G299" s="97"/>
      <c r="H299" s="139"/>
      <c r="I299" s="12"/>
      <c r="J299" s="47"/>
      <c r="K299" s="33"/>
    </row>
    <row r="300" spans="3:11" s="31" customFormat="1" ht="17.25">
      <c r="C300" s="124"/>
      <c r="D300" s="124"/>
      <c r="E300" s="47"/>
      <c r="F300" s="139"/>
      <c r="G300" s="97"/>
      <c r="H300" s="139"/>
      <c r="I300" s="12"/>
      <c r="J300" s="47"/>
      <c r="K300" s="33"/>
    </row>
    <row r="301" spans="3:11" s="31" customFormat="1" ht="17.25">
      <c r="C301" s="124"/>
      <c r="D301" s="124"/>
      <c r="E301" s="47"/>
      <c r="F301" s="139"/>
      <c r="G301" s="97"/>
      <c r="H301" s="139"/>
      <c r="I301" s="12"/>
      <c r="J301" s="47"/>
      <c r="K301" s="33"/>
    </row>
    <row r="302" spans="3:11" s="31" customFormat="1" ht="17.25">
      <c r="C302" s="124"/>
      <c r="D302" s="124"/>
      <c r="E302" s="47"/>
      <c r="F302" s="139"/>
      <c r="G302" s="97"/>
      <c r="H302" s="139"/>
      <c r="I302" s="12"/>
      <c r="J302" s="47"/>
      <c r="K302" s="33"/>
    </row>
    <row r="303" spans="3:11" s="31" customFormat="1" ht="17.25">
      <c r="C303" s="124"/>
      <c r="D303" s="124"/>
      <c r="E303" s="47"/>
      <c r="F303" s="139"/>
      <c r="G303" s="97"/>
      <c r="H303" s="139"/>
      <c r="I303" s="12"/>
      <c r="J303" s="47"/>
      <c r="K303" s="33"/>
    </row>
    <row r="304" spans="3:11" s="31" customFormat="1" ht="17.25">
      <c r="C304" s="124"/>
      <c r="D304" s="124"/>
      <c r="E304" s="47"/>
      <c r="F304" s="139"/>
      <c r="G304" s="97"/>
      <c r="H304" s="139"/>
      <c r="I304" s="12"/>
      <c r="J304" s="47"/>
      <c r="K304" s="33"/>
    </row>
    <row r="305" spans="3:11" s="31" customFormat="1" ht="17.25">
      <c r="C305" s="124"/>
      <c r="D305" s="124"/>
      <c r="E305" s="47"/>
      <c r="F305" s="139"/>
      <c r="G305" s="97"/>
      <c r="H305" s="139"/>
      <c r="I305" s="12"/>
      <c r="J305" s="47"/>
      <c r="K305" s="33"/>
    </row>
    <row r="306" spans="3:11" s="31" customFormat="1" ht="17.25">
      <c r="C306" s="124"/>
      <c r="D306" s="124"/>
      <c r="E306" s="47"/>
      <c r="F306" s="139"/>
      <c r="G306" s="97"/>
      <c r="H306" s="139"/>
      <c r="I306" s="12"/>
      <c r="J306" s="47"/>
      <c r="K306" s="33"/>
    </row>
    <row r="307" spans="3:11" s="31" customFormat="1" ht="17.25">
      <c r="C307" s="124"/>
      <c r="D307" s="124"/>
      <c r="E307" s="47"/>
      <c r="F307" s="139"/>
      <c r="G307" s="97"/>
      <c r="H307" s="139"/>
      <c r="I307" s="12"/>
      <c r="J307" s="47"/>
      <c r="K307" s="33"/>
    </row>
    <row r="308" spans="3:11" s="31" customFormat="1" ht="17.25">
      <c r="C308" s="124"/>
      <c r="D308" s="124"/>
      <c r="E308" s="47"/>
      <c r="F308" s="139"/>
      <c r="G308" s="97"/>
      <c r="H308" s="139"/>
      <c r="I308" s="12"/>
      <c r="J308" s="47"/>
      <c r="K308" s="33"/>
    </row>
    <row r="309" spans="3:11" s="31" customFormat="1" ht="17.25">
      <c r="C309" s="124"/>
      <c r="D309" s="124"/>
      <c r="E309" s="47"/>
      <c r="F309" s="139"/>
      <c r="G309" s="97"/>
      <c r="H309" s="139"/>
      <c r="I309" s="12"/>
      <c r="J309" s="47"/>
      <c r="K309" s="33"/>
    </row>
    <row r="310" spans="3:11" s="31" customFormat="1" ht="17.25">
      <c r="C310" s="124"/>
      <c r="D310" s="124"/>
      <c r="E310" s="47"/>
      <c r="F310" s="139"/>
      <c r="G310" s="97"/>
      <c r="H310" s="139"/>
      <c r="I310" s="12"/>
      <c r="J310" s="47"/>
      <c r="K310" s="33"/>
    </row>
    <row r="311" spans="3:11" s="31" customFormat="1" ht="17.25">
      <c r="C311" s="124"/>
      <c r="D311" s="124"/>
      <c r="E311" s="47"/>
      <c r="F311" s="139"/>
      <c r="G311" s="97"/>
      <c r="H311" s="139"/>
      <c r="I311" s="12"/>
      <c r="J311" s="47"/>
      <c r="K311" s="33"/>
    </row>
    <row r="312" spans="3:11" s="31" customFormat="1" ht="17.25">
      <c r="C312" s="124"/>
      <c r="D312" s="124"/>
      <c r="E312" s="47"/>
      <c r="F312" s="139"/>
      <c r="G312" s="97"/>
      <c r="H312" s="139"/>
      <c r="I312" s="12"/>
      <c r="J312" s="47"/>
      <c r="K312" s="33"/>
    </row>
    <row r="313" spans="3:11" s="31" customFormat="1" ht="17.25">
      <c r="C313" s="124"/>
      <c r="D313" s="124"/>
      <c r="E313" s="47"/>
      <c r="F313" s="139"/>
      <c r="G313" s="97"/>
      <c r="H313" s="139"/>
      <c r="I313" s="12"/>
      <c r="J313" s="47"/>
      <c r="K313" s="33"/>
    </row>
    <row r="314" spans="3:11" s="31" customFormat="1" ht="17.25">
      <c r="C314" s="124"/>
      <c r="D314" s="124"/>
      <c r="E314" s="47"/>
      <c r="F314" s="139"/>
      <c r="G314" s="97"/>
      <c r="H314" s="139"/>
      <c r="I314" s="12"/>
      <c r="J314" s="47"/>
      <c r="K314" s="33"/>
    </row>
    <row r="315" spans="3:11" s="31" customFormat="1" ht="17.25">
      <c r="C315" s="124"/>
      <c r="D315" s="124"/>
      <c r="E315" s="47"/>
      <c r="F315" s="139"/>
      <c r="G315" s="97"/>
      <c r="H315" s="139"/>
      <c r="I315" s="12"/>
      <c r="J315" s="47"/>
      <c r="K315" s="33"/>
    </row>
    <row r="316" spans="3:11" s="31" customFormat="1" ht="17.25">
      <c r="C316" s="124"/>
      <c r="D316" s="124"/>
      <c r="E316" s="47"/>
      <c r="F316" s="139"/>
      <c r="G316" s="97"/>
      <c r="H316" s="139"/>
      <c r="I316" s="12"/>
      <c r="J316" s="47"/>
      <c r="K316" s="33"/>
    </row>
    <row r="317" spans="3:11" s="31" customFormat="1" ht="17.25">
      <c r="C317" s="124"/>
      <c r="D317" s="124"/>
      <c r="E317" s="47"/>
      <c r="F317" s="139"/>
      <c r="G317" s="97"/>
      <c r="H317" s="139"/>
      <c r="I317" s="12"/>
      <c r="J317" s="47"/>
      <c r="K317" s="33"/>
    </row>
    <row r="318" spans="3:11" s="31" customFormat="1" ht="17.25">
      <c r="C318" s="124"/>
      <c r="D318" s="124"/>
      <c r="E318" s="47"/>
      <c r="F318" s="139"/>
      <c r="G318" s="97"/>
      <c r="H318" s="139"/>
      <c r="I318" s="12"/>
      <c r="J318" s="47"/>
      <c r="K318" s="33"/>
    </row>
    <row r="319" spans="3:11" s="31" customFormat="1" ht="17.25">
      <c r="C319" s="124"/>
      <c r="D319" s="124"/>
      <c r="E319" s="47"/>
      <c r="F319" s="139"/>
      <c r="G319" s="97"/>
      <c r="H319" s="139"/>
      <c r="I319" s="12"/>
      <c r="J319" s="47"/>
      <c r="K319" s="33"/>
    </row>
    <row r="320" spans="3:11" s="31" customFormat="1" ht="17.25">
      <c r="C320" s="124"/>
      <c r="D320" s="124"/>
      <c r="E320" s="47"/>
      <c r="F320" s="139"/>
      <c r="G320" s="97"/>
      <c r="H320" s="139"/>
      <c r="I320" s="12"/>
      <c r="J320" s="47"/>
      <c r="K320" s="33"/>
    </row>
    <row r="321" spans="3:11" s="31" customFormat="1" ht="17.25">
      <c r="C321" s="124"/>
      <c r="D321" s="124"/>
      <c r="E321" s="47"/>
      <c r="F321" s="139"/>
      <c r="G321" s="97"/>
      <c r="H321" s="139"/>
      <c r="I321" s="12"/>
      <c r="J321" s="47"/>
      <c r="K321" s="33"/>
    </row>
    <row r="322" spans="3:11" s="31" customFormat="1" ht="17.25">
      <c r="C322" s="124"/>
      <c r="D322" s="124"/>
      <c r="E322" s="47"/>
      <c r="F322" s="139"/>
      <c r="G322" s="97"/>
      <c r="H322" s="139"/>
      <c r="I322" s="12"/>
      <c r="J322" s="47"/>
      <c r="K322" s="33"/>
    </row>
    <row r="323" spans="3:11" s="31" customFormat="1" ht="17.25">
      <c r="C323" s="124"/>
      <c r="D323" s="124"/>
      <c r="E323" s="47"/>
      <c r="F323" s="139"/>
      <c r="G323" s="97"/>
      <c r="H323" s="139"/>
      <c r="I323" s="12"/>
      <c r="J323" s="47"/>
      <c r="K323" s="33"/>
    </row>
    <row r="324" spans="3:11" s="31" customFormat="1" ht="17.25">
      <c r="C324" s="124"/>
      <c r="D324" s="124"/>
      <c r="E324" s="47"/>
      <c r="F324" s="139"/>
      <c r="G324" s="97"/>
      <c r="H324" s="139"/>
      <c r="I324" s="12"/>
      <c r="J324" s="47"/>
      <c r="K324" s="33"/>
    </row>
    <row r="325" spans="3:11" s="31" customFormat="1" ht="17.25">
      <c r="C325" s="124"/>
      <c r="D325" s="124"/>
      <c r="E325" s="47"/>
      <c r="F325" s="139"/>
      <c r="G325" s="97"/>
      <c r="H325" s="139"/>
      <c r="I325" s="12"/>
      <c r="J325" s="47"/>
      <c r="K325" s="33"/>
    </row>
    <row r="326" spans="3:11" s="31" customFormat="1" ht="17.25">
      <c r="C326" s="124"/>
      <c r="D326" s="124"/>
      <c r="E326" s="47"/>
      <c r="F326" s="139"/>
      <c r="G326" s="97"/>
      <c r="H326" s="139"/>
      <c r="I326" s="12"/>
      <c r="J326" s="47"/>
      <c r="K326" s="33"/>
    </row>
    <row r="327" spans="3:11" s="31" customFormat="1" ht="17.25">
      <c r="C327" s="124"/>
      <c r="D327" s="124"/>
      <c r="E327" s="47"/>
      <c r="F327" s="139"/>
      <c r="G327" s="97"/>
      <c r="H327" s="139"/>
      <c r="I327" s="12"/>
      <c r="J327" s="47"/>
      <c r="K327" s="33"/>
    </row>
    <row r="328" spans="3:11" s="31" customFormat="1" ht="17.25">
      <c r="C328" s="124"/>
      <c r="D328" s="124"/>
      <c r="E328" s="47"/>
      <c r="F328" s="139"/>
      <c r="G328" s="97"/>
      <c r="H328" s="139"/>
      <c r="I328" s="12"/>
      <c r="J328" s="47"/>
      <c r="K328" s="33"/>
    </row>
    <row r="329" spans="3:11" s="31" customFormat="1" ht="17.25">
      <c r="C329" s="124"/>
      <c r="D329" s="124"/>
      <c r="E329" s="47"/>
      <c r="F329" s="139"/>
      <c r="G329" s="97"/>
      <c r="H329" s="139"/>
      <c r="I329" s="12"/>
      <c r="J329" s="47"/>
      <c r="K329" s="33"/>
    </row>
    <row r="330" spans="3:11" s="31" customFormat="1" ht="17.25">
      <c r="C330" s="124"/>
      <c r="D330" s="124"/>
      <c r="E330" s="47"/>
      <c r="F330" s="139"/>
      <c r="G330" s="97"/>
      <c r="H330" s="139"/>
      <c r="I330" s="12"/>
      <c r="J330" s="47"/>
      <c r="K330" s="33"/>
    </row>
    <row r="331" spans="3:11" s="31" customFormat="1" ht="17.25">
      <c r="C331" s="124"/>
      <c r="D331" s="124"/>
      <c r="E331" s="47"/>
      <c r="F331" s="139"/>
      <c r="G331" s="97"/>
      <c r="H331" s="139"/>
      <c r="I331" s="12"/>
      <c r="J331" s="47"/>
      <c r="K331" s="33"/>
    </row>
    <row r="332" spans="3:11" s="31" customFormat="1" ht="17.25">
      <c r="C332" s="124"/>
      <c r="D332" s="124"/>
      <c r="E332" s="47"/>
      <c r="F332" s="139"/>
      <c r="G332" s="97"/>
      <c r="H332" s="139"/>
      <c r="I332" s="12"/>
      <c r="J332" s="47"/>
      <c r="K332" s="33"/>
    </row>
    <row r="333" spans="3:11" s="31" customFormat="1" ht="17.25">
      <c r="C333" s="124"/>
      <c r="D333" s="124"/>
      <c r="E333" s="47"/>
      <c r="F333" s="139"/>
      <c r="G333" s="97"/>
      <c r="H333" s="139"/>
      <c r="I333" s="12"/>
      <c r="J333" s="47"/>
      <c r="K333" s="33"/>
    </row>
    <row r="334" spans="3:11" s="31" customFormat="1" ht="17.25">
      <c r="C334" s="124"/>
      <c r="D334" s="124"/>
      <c r="E334" s="47"/>
      <c r="F334" s="139"/>
      <c r="G334" s="97"/>
      <c r="H334" s="139"/>
      <c r="I334" s="12"/>
      <c r="J334" s="47"/>
      <c r="K334" s="33"/>
    </row>
    <row r="335" spans="3:11" s="31" customFormat="1" ht="17.25">
      <c r="C335" s="124"/>
      <c r="D335" s="124"/>
      <c r="E335" s="47"/>
      <c r="F335" s="139"/>
      <c r="G335" s="97"/>
      <c r="H335" s="139"/>
      <c r="I335" s="12"/>
      <c r="J335" s="47"/>
      <c r="K335" s="33"/>
    </row>
    <row r="336" spans="3:11" s="31" customFormat="1" ht="17.25">
      <c r="C336" s="124"/>
      <c r="D336" s="124"/>
      <c r="E336" s="47"/>
      <c r="F336" s="139"/>
      <c r="G336" s="97"/>
      <c r="H336" s="139"/>
      <c r="I336" s="12"/>
      <c r="J336" s="47"/>
      <c r="K336" s="33"/>
    </row>
    <row r="337" spans="3:11" s="31" customFormat="1" ht="17.25">
      <c r="C337" s="124"/>
      <c r="D337" s="124"/>
      <c r="E337" s="47"/>
      <c r="F337" s="139"/>
      <c r="G337" s="97"/>
      <c r="H337" s="139"/>
      <c r="I337" s="12"/>
      <c r="J337" s="47"/>
      <c r="K337" s="33"/>
    </row>
    <row r="338" spans="3:11" s="31" customFormat="1" ht="17.25">
      <c r="C338" s="124"/>
      <c r="D338" s="124"/>
      <c r="E338" s="47"/>
      <c r="F338" s="139"/>
      <c r="G338" s="97"/>
      <c r="H338" s="139"/>
      <c r="I338" s="12"/>
      <c r="J338" s="47"/>
      <c r="K338" s="33"/>
    </row>
    <row r="339" spans="3:11" s="31" customFormat="1" ht="17.25">
      <c r="C339" s="124"/>
      <c r="D339" s="124"/>
      <c r="E339" s="47"/>
      <c r="F339" s="139"/>
      <c r="G339" s="97"/>
      <c r="H339" s="139"/>
      <c r="I339" s="12"/>
      <c r="J339" s="47"/>
      <c r="K339" s="33"/>
    </row>
    <row r="340" spans="3:11" s="31" customFormat="1" ht="17.25">
      <c r="C340" s="124"/>
      <c r="D340" s="124"/>
      <c r="E340" s="47"/>
      <c r="F340" s="139"/>
      <c r="G340" s="97"/>
      <c r="H340" s="139"/>
      <c r="I340" s="12"/>
      <c r="J340" s="47"/>
      <c r="K340" s="33"/>
    </row>
    <row r="341" spans="3:11" s="31" customFormat="1" ht="17.25">
      <c r="C341" s="124"/>
      <c r="D341" s="124"/>
      <c r="E341" s="47"/>
      <c r="F341" s="139"/>
      <c r="G341" s="97"/>
      <c r="H341" s="139"/>
      <c r="I341" s="12"/>
      <c r="J341" s="47"/>
      <c r="K341" s="33"/>
    </row>
    <row r="342" spans="3:11" s="31" customFormat="1" ht="17.25">
      <c r="C342" s="124"/>
      <c r="D342" s="124"/>
      <c r="E342" s="47"/>
      <c r="F342" s="139"/>
      <c r="G342" s="97"/>
      <c r="H342" s="139"/>
      <c r="I342" s="12"/>
      <c r="J342" s="47"/>
      <c r="K342" s="33"/>
    </row>
    <row r="343" spans="3:11" s="31" customFormat="1" ht="17.25">
      <c r="C343" s="124"/>
      <c r="D343" s="124"/>
      <c r="E343" s="47"/>
      <c r="F343" s="139"/>
      <c r="G343" s="97"/>
      <c r="H343" s="139"/>
      <c r="I343" s="12"/>
      <c r="J343" s="47"/>
      <c r="K343" s="33"/>
    </row>
    <row r="344" spans="3:11" s="31" customFormat="1" ht="17.25">
      <c r="C344" s="124"/>
      <c r="D344" s="124"/>
      <c r="E344" s="47"/>
      <c r="F344" s="139"/>
      <c r="G344" s="97"/>
      <c r="H344" s="139"/>
      <c r="I344" s="12"/>
      <c r="J344" s="47"/>
      <c r="K344" s="33"/>
    </row>
    <row r="345" spans="3:11" s="31" customFormat="1" ht="17.25">
      <c r="C345" s="124"/>
      <c r="D345" s="124"/>
      <c r="E345" s="47"/>
      <c r="F345" s="139"/>
      <c r="G345" s="97"/>
      <c r="H345" s="139"/>
      <c r="I345" s="12"/>
      <c r="J345" s="47"/>
      <c r="K345" s="33"/>
    </row>
    <row r="346" spans="3:11" s="31" customFormat="1" ht="17.25">
      <c r="C346" s="124"/>
      <c r="D346" s="124"/>
      <c r="E346" s="47"/>
      <c r="F346" s="139"/>
      <c r="G346" s="97"/>
      <c r="H346" s="139"/>
      <c r="I346" s="12"/>
      <c r="J346" s="47"/>
      <c r="K346" s="33"/>
    </row>
    <row r="347" spans="3:11" s="31" customFormat="1" ht="17.25">
      <c r="C347" s="124"/>
      <c r="D347" s="124"/>
      <c r="E347" s="47"/>
      <c r="F347" s="139"/>
      <c r="G347" s="97"/>
      <c r="H347" s="139"/>
      <c r="I347" s="12"/>
      <c r="J347" s="47"/>
      <c r="K347" s="33"/>
    </row>
    <row r="348" spans="3:11" s="31" customFormat="1" ht="17.25">
      <c r="C348" s="124"/>
      <c r="D348" s="124"/>
      <c r="E348" s="47"/>
      <c r="F348" s="139"/>
      <c r="G348" s="97"/>
      <c r="H348" s="139"/>
      <c r="I348" s="12"/>
      <c r="J348" s="47"/>
      <c r="K348" s="33"/>
    </row>
    <row r="349" spans="3:11" s="31" customFormat="1" ht="17.25">
      <c r="C349" s="124"/>
      <c r="D349" s="124"/>
      <c r="E349" s="47"/>
      <c r="F349" s="139"/>
      <c r="G349" s="97"/>
      <c r="H349" s="139"/>
      <c r="I349" s="12"/>
      <c r="J349" s="47"/>
      <c r="K349" s="33"/>
    </row>
    <row r="350" spans="3:11" s="31" customFormat="1" ht="17.25">
      <c r="C350" s="124"/>
      <c r="D350" s="124"/>
      <c r="E350" s="47"/>
      <c r="F350" s="139"/>
      <c r="G350" s="97"/>
      <c r="H350" s="139"/>
      <c r="I350" s="12"/>
      <c r="J350" s="47"/>
      <c r="K350" s="33"/>
    </row>
    <row r="351" spans="3:11" s="31" customFormat="1" ht="17.25">
      <c r="C351" s="124"/>
      <c r="D351" s="124"/>
      <c r="E351" s="47"/>
      <c r="F351" s="139"/>
      <c r="G351" s="97"/>
      <c r="H351" s="139"/>
      <c r="I351" s="12"/>
      <c r="J351" s="47"/>
      <c r="K351" s="33"/>
    </row>
    <row r="352" spans="3:11" s="31" customFormat="1" ht="17.25">
      <c r="C352" s="124"/>
      <c r="D352" s="124"/>
      <c r="E352" s="47"/>
      <c r="F352" s="139"/>
      <c r="G352" s="97"/>
      <c r="H352" s="139"/>
      <c r="I352" s="12"/>
      <c r="J352" s="47"/>
      <c r="K352" s="33"/>
    </row>
    <row r="353" spans="3:11" s="31" customFormat="1" ht="17.25">
      <c r="C353" s="124"/>
      <c r="D353" s="124"/>
      <c r="E353" s="47"/>
      <c r="F353" s="139"/>
      <c r="G353" s="97"/>
      <c r="H353" s="139"/>
      <c r="I353" s="12"/>
      <c r="J353" s="47"/>
      <c r="K353" s="33"/>
    </row>
    <row r="354" spans="3:11" s="31" customFormat="1" ht="17.25">
      <c r="C354" s="124"/>
      <c r="D354" s="124"/>
      <c r="E354" s="47"/>
      <c r="F354" s="139"/>
      <c r="G354" s="97"/>
      <c r="H354" s="139"/>
      <c r="I354" s="12"/>
      <c r="J354" s="47"/>
      <c r="K354" s="33"/>
    </row>
    <row r="355" spans="3:11" s="31" customFormat="1" ht="17.25">
      <c r="C355" s="124"/>
      <c r="D355" s="124"/>
      <c r="E355" s="47"/>
      <c r="F355" s="139"/>
      <c r="G355" s="97"/>
      <c r="H355" s="139"/>
      <c r="I355" s="12"/>
      <c r="J355" s="47"/>
      <c r="K355" s="33"/>
    </row>
    <row r="356" spans="3:11" s="31" customFormat="1" ht="17.25">
      <c r="C356" s="124"/>
      <c r="D356" s="124"/>
      <c r="E356" s="47"/>
      <c r="F356" s="139"/>
      <c r="G356" s="97"/>
      <c r="H356" s="139"/>
      <c r="I356" s="12"/>
      <c r="J356" s="47"/>
      <c r="K356" s="33"/>
    </row>
    <row r="357" spans="3:11" s="31" customFormat="1" ht="17.25">
      <c r="C357" s="124"/>
      <c r="D357" s="124"/>
      <c r="E357" s="47"/>
      <c r="F357" s="139"/>
      <c r="G357" s="97"/>
      <c r="H357" s="139"/>
      <c r="I357" s="12"/>
      <c r="J357" s="47"/>
      <c r="K357" s="33"/>
    </row>
    <row r="358" spans="3:11" s="31" customFormat="1" ht="17.25">
      <c r="C358" s="124"/>
      <c r="D358" s="124"/>
      <c r="E358" s="47"/>
      <c r="F358" s="139"/>
      <c r="G358" s="97"/>
      <c r="H358" s="139"/>
      <c r="I358" s="12"/>
      <c r="J358" s="47"/>
      <c r="K358" s="33"/>
    </row>
    <row r="359" spans="3:11" s="31" customFormat="1" ht="17.25">
      <c r="C359" s="124"/>
      <c r="D359" s="124"/>
      <c r="E359" s="47"/>
      <c r="F359" s="139"/>
      <c r="G359" s="97"/>
      <c r="H359" s="139"/>
      <c r="I359" s="12"/>
      <c r="J359" s="47"/>
      <c r="K359" s="33"/>
    </row>
    <row r="360" spans="3:11" s="31" customFormat="1" ht="17.25">
      <c r="C360" s="124"/>
      <c r="D360" s="124"/>
      <c r="E360" s="47"/>
      <c r="F360" s="139"/>
      <c r="G360" s="97"/>
      <c r="H360" s="139"/>
      <c r="I360" s="12"/>
      <c r="J360" s="47"/>
      <c r="K360" s="33"/>
    </row>
    <row r="361" spans="3:11" s="31" customFormat="1" ht="17.25">
      <c r="C361" s="124"/>
      <c r="D361" s="124"/>
      <c r="E361" s="47"/>
      <c r="F361" s="139"/>
      <c r="G361" s="97"/>
      <c r="H361" s="139"/>
      <c r="I361" s="12"/>
      <c r="J361" s="47"/>
      <c r="K361" s="33"/>
    </row>
    <row r="362" spans="3:11" s="31" customFormat="1" ht="17.25">
      <c r="C362" s="124"/>
      <c r="D362" s="124"/>
      <c r="E362" s="47"/>
      <c r="F362" s="139"/>
      <c r="G362" s="97"/>
      <c r="H362" s="139"/>
      <c r="I362" s="12"/>
      <c r="J362" s="47"/>
      <c r="K362" s="33"/>
    </row>
    <row r="363" spans="3:11" s="31" customFormat="1" ht="17.25">
      <c r="C363" s="124"/>
      <c r="D363" s="124"/>
      <c r="E363" s="47"/>
      <c r="F363" s="139"/>
      <c r="G363" s="97"/>
      <c r="H363" s="139"/>
      <c r="I363" s="12"/>
      <c r="J363" s="47"/>
      <c r="K363" s="33"/>
    </row>
    <row r="364" spans="3:11" s="31" customFormat="1" ht="17.25">
      <c r="C364" s="124"/>
      <c r="D364" s="124"/>
      <c r="E364" s="47"/>
      <c r="F364" s="139"/>
      <c r="G364" s="97"/>
      <c r="H364" s="139"/>
      <c r="I364" s="12"/>
      <c r="J364" s="47"/>
      <c r="K364" s="33"/>
    </row>
    <row r="365" spans="3:11" s="31" customFormat="1" ht="17.25">
      <c r="C365" s="124"/>
      <c r="D365" s="124"/>
      <c r="E365" s="47"/>
      <c r="F365" s="139"/>
      <c r="G365" s="97"/>
      <c r="H365" s="139"/>
      <c r="I365" s="12"/>
      <c r="J365" s="47"/>
      <c r="K365" s="33"/>
    </row>
    <row r="366" spans="3:11" s="31" customFormat="1" ht="17.25">
      <c r="C366" s="124"/>
      <c r="D366" s="124"/>
      <c r="E366" s="47"/>
      <c r="F366" s="139"/>
      <c r="G366" s="97"/>
      <c r="H366" s="139"/>
      <c r="I366" s="12"/>
      <c r="J366" s="47"/>
      <c r="K366" s="33"/>
    </row>
    <row r="367" spans="3:11" s="31" customFormat="1" ht="17.25">
      <c r="C367" s="124"/>
      <c r="D367" s="124"/>
      <c r="E367" s="47"/>
      <c r="F367" s="139"/>
      <c r="G367" s="97"/>
      <c r="H367" s="139"/>
      <c r="I367" s="12"/>
      <c r="J367" s="47"/>
      <c r="K367" s="33"/>
    </row>
    <row r="368" spans="3:11" s="31" customFormat="1" ht="17.25">
      <c r="C368" s="124"/>
      <c r="D368" s="124"/>
      <c r="E368" s="47"/>
      <c r="F368" s="139"/>
      <c r="G368" s="97"/>
      <c r="H368" s="139"/>
      <c r="I368" s="12"/>
      <c r="J368" s="47"/>
      <c r="K368" s="33"/>
    </row>
    <row r="369" spans="3:11" s="31" customFormat="1" ht="17.25">
      <c r="C369" s="124"/>
      <c r="D369" s="124"/>
      <c r="E369" s="47"/>
      <c r="F369" s="139"/>
      <c r="G369" s="97"/>
      <c r="H369" s="139"/>
      <c r="I369" s="12"/>
      <c r="J369" s="47"/>
      <c r="K369" s="33"/>
    </row>
    <row r="370" spans="3:11" s="31" customFormat="1" ht="17.25">
      <c r="C370" s="124"/>
      <c r="D370" s="124"/>
      <c r="E370" s="47"/>
      <c r="F370" s="139"/>
      <c r="G370" s="97"/>
      <c r="H370" s="139"/>
      <c r="I370" s="12"/>
      <c r="J370" s="47"/>
      <c r="K370" s="33"/>
    </row>
    <row r="371" spans="3:11" s="31" customFormat="1" ht="17.25">
      <c r="C371" s="124"/>
      <c r="D371" s="124"/>
      <c r="E371" s="47"/>
      <c r="F371" s="139"/>
      <c r="G371" s="97"/>
      <c r="H371" s="139"/>
      <c r="I371" s="12"/>
      <c r="J371" s="47"/>
      <c r="K371" s="33"/>
    </row>
    <row r="372" spans="3:11" s="31" customFormat="1" ht="17.25">
      <c r="C372" s="124"/>
      <c r="D372" s="124"/>
      <c r="E372" s="47"/>
      <c r="F372" s="139"/>
      <c r="G372" s="97"/>
      <c r="H372" s="139"/>
      <c r="I372" s="12"/>
      <c r="J372" s="47"/>
      <c r="K372" s="33"/>
    </row>
    <row r="373" spans="3:11" s="31" customFormat="1" ht="17.25">
      <c r="C373" s="124"/>
      <c r="D373" s="124"/>
      <c r="E373" s="47"/>
      <c r="F373" s="139"/>
      <c r="G373" s="97"/>
      <c r="H373" s="139"/>
      <c r="I373" s="12"/>
      <c r="J373" s="47"/>
      <c r="K373" s="33"/>
    </row>
    <row r="374" spans="3:11" s="31" customFormat="1" ht="17.25">
      <c r="C374" s="124"/>
      <c r="D374" s="124"/>
      <c r="E374" s="47"/>
      <c r="F374" s="139"/>
      <c r="G374" s="97"/>
      <c r="H374" s="139"/>
      <c r="I374" s="12"/>
      <c r="J374" s="47"/>
      <c r="K374" s="33"/>
    </row>
    <row r="375" spans="3:11" s="31" customFormat="1" ht="17.25">
      <c r="C375" s="124"/>
      <c r="D375" s="124"/>
      <c r="E375" s="47"/>
      <c r="F375" s="139"/>
      <c r="G375" s="97"/>
      <c r="H375" s="139"/>
      <c r="I375" s="12"/>
      <c r="J375" s="47"/>
      <c r="K375" s="33"/>
    </row>
    <row r="376" spans="3:11" s="31" customFormat="1" ht="17.25">
      <c r="C376" s="124"/>
      <c r="D376" s="124"/>
      <c r="E376" s="47"/>
      <c r="F376" s="139"/>
      <c r="G376" s="97"/>
      <c r="H376" s="139"/>
      <c r="I376" s="12"/>
      <c r="J376" s="47"/>
      <c r="K376" s="33"/>
    </row>
    <row r="377" spans="3:11" s="31" customFormat="1" ht="17.25">
      <c r="C377" s="124"/>
      <c r="D377" s="124"/>
      <c r="E377" s="47"/>
      <c r="F377" s="139"/>
      <c r="G377" s="97"/>
      <c r="H377" s="139"/>
      <c r="I377" s="12"/>
      <c r="J377" s="47"/>
      <c r="K377" s="33"/>
    </row>
    <row r="378" spans="3:11" s="31" customFormat="1" ht="17.25">
      <c r="C378" s="124"/>
      <c r="D378" s="124"/>
      <c r="E378" s="47"/>
      <c r="F378" s="139"/>
      <c r="G378" s="97"/>
      <c r="H378" s="139"/>
      <c r="I378" s="12"/>
      <c r="J378" s="47"/>
      <c r="K378" s="33"/>
    </row>
    <row r="379" spans="3:11" s="31" customFormat="1" ht="17.25">
      <c r="C379" s="124"/>
      <c r="D379" s="124"/>
      <c r="E379" s="47"/>
      <c r="F379" s="139"/>
      <c r="G379" s="97"/>
      <c r="H379" s="139"/>
      <c r="I379" s="12"/>
      <c r="J379" s="47"/>
      <c r="K379" s="33"/>
    </row>
    <row r="380" spans="3:11" s="31" customFormat="1" ht="17.25">
      <c r="C380" s="124"/>
      <c r="D380" s="124"/>
      <c r="E380" s="47"/>
      <c r="F380" s="139"/>
      <c r="G380" s="97"/>
      <c r="H380" s="139"/>
      <c r="I380" s="12"/>
      <c r="J380" s="47"/>
      <c r="K380" s="33"/>
    </row>
    <row r="381" spans="3:11" s="31" customFormat="1" ht="17.25">
      <c r="C381" s="124"/>
      <c r="D381" s="124"/>
      <c r="E381" s="47"/>
      <c r="F381" s="139"/>
      <c r="G381" s="97"/>
      <c r="H381" s="139"/>
      <c r="I381" s="12"/>
      <c r="J381" s="47"/>
      <c r="K381" s="33"/>
    </row>
    <row r="382" spans="3:11" s="31" customFormat="1" ht="17.25">
      <c r="C382" s="124"/>
      <c r="D382" s="124"/>
      <c r="E382" s="47"/>
      <c r="F382" s="139"/>
      <c r="G382" s="97"/>
      <c r="H382" s="139"/>
      <c r="I382" s="12"/>
      <c r="J382" s="47"/>
      <c r="K382" s="33"/>
    </row>
    <row r="383" spans="3:11" s="31" customFormat="1" ht="17.25">
      <c r="C383" s="124"/>
      <c r="D383" s="124"/>
      <c r="E383" s="47"/>
      <c r="F383" s="139"/>
      <c r="G383" s="97"/>
      <c r="H383" s="139"/>
      <c r="I383" s="12"/>
      <c r="J383" s="47"/>
      <c r="K383" s="33"/>
    </row>
    <row r="384" spans="3:11" s="31" customFormat="1" ht="17.25">
      <c r="C384" s="124"/>
      <c r="D384" s="124"/>
      <c r="E384" s="47"/>
      <c r="F384" s="139"/>
      <c r="G384" s="97"/>
      <c r="H384" s="139"/>
      <c r="I384" s="12"/>
      <c r="J384" s="47"/>
      <c r="K384" s="33"/>
    </row>
    <row r="385" spans="3:11" s="31" customFormat="1" ht="17.25">
      <c r="C385" s="124"/>
      <c r="D385" s="124"/>
      <c r="E385" s="47"/>
      <c r="F385" s="139"/>
      <c r="G385" s="97"/>
      <c r="H385" s="139"/>
      <c r="I385" s="12"/>
      <c r="J385" s="47"/>
      <c r="K385" s="33"/>
    </row>
    <row r="386" spans="3:11" s="31" customFormat="1" ht="17.25">
      <c r="C386" s="124"/>
      <c r="D386" s="124"/>
      <c r="E386" s="47"/>
      <c r="F386" s="139"/>
      <c r="G386" s="97"/>
      <c r="H386" s="139"/>
      <c r="I386" s="12"/>
      <c r="J386" s="47"/>
      <c r="K386" s="33"/>
    </row>
    <row r="387" spans="3:11" s="31" customFormat="1" ht="17.25">
      <c r="C387" s="124"/>
      <c r="D387" s="124"/>
      <c r="E387" s="47"/>
      <c r="F387" s="139"/>
      <c r="G387" s="97"/>
      <c r="H387" s="139"/>
      <c r="I387" s="12"/>
      <c r="J387" s="47"/>
      <c r="K387" s="33"/>
    </row>
    <row r="388" spans="3:11" s="31" customFormat="1" ht="17.25">
      <c r="C388" s="124"/>
      <c r="D388" s="124"/>
      <c r="E388" s="47"/>
      <c r="F388" s="139"/>
      <c r="G388" s="97"/>
      <c r="H388" s="139"/>
      <c r="I388" s="12"/>
      <c r="J388" s="47"/>
      <c r="K388" s="33"/>
    </row>
    <row r="389" spans="3:11" s="31" customFormat="1" ht="17.25">
      <c r="C389" s="124"/>
      <c r="D389" s="124"/>
      <c r="E389" s="47"/>
      <c r="F389" s="139"/>
      <c r="G389" s="97"/>
      <c r="H389" s="139"/>
      <c r="I389" s="12"/>
      <c r="J389" s="47"/>
      <c r="K389" s="33"/>
    </row>
    <row r="390" spans="3:11" s="31" customFormat="1" ht="17.25">
      <c r="C390" s="124"/>
      <c r="D390" s="124"/>
      <c r="E390" s="47"/>
      <c r="F390" s="139"/>
      <c r="G390" s="97"/>
      <c r="H390" s="139"/>
      <c r="I390" s="12"/>
      <c r="J390" s="47"/>
      <c r="K390" s="33"/>
    </row>
    <row r="391" spans="3:11" s="31" customFormat="1" ht="17.25">
      <c r="C391" s="124"/>
      <c r="D391" s="124"/>
      <c r="E391" s="47"/>
      <c r="F391" s="139"/>
      <c r="G391" s="97"/>
      <c r="H391" s="139"/>
      <c r="I391" s="12"/>
      <c r="J391" s="47"/>
      <c r="K391" s="33"/>
    </row>
    <row r="392" spans="3:11" s="31" customFormat="1" ht="17.25">
      <c r="C392" s="124"/>
      <c r="D392" s="124"/>
      <c r="E392" s="47"/>
      <c r="F392" s="139"/>
      <c r="G392" s="97"/>
      <c r="H392" s="139"/>
      <c r="I392" s="12"/>
      <c r="J392" s="47"/>
      <c r="K392" s="33"/>
    </row>
    <row r="393" spans="3:11" s="31" customFormat="1" ht="17.25">
      <c r="C393" s="124"/>
      <c r="D393" s="124"/>
      <c r="E393" s="47"/>
      <c r="F393" s="139"/>
      <c r="G393" s="97"/>
      <c r="H393" s="139"/>
      <c r="I393" s="12"/>
      <c r="J393" s="47"/>
      <c r="K393" s="33"/>
    </row>
    <row r="394" spans="3:11" s="31" customFormat="1" ht="17.25">
      <c r="C394" s="124"/>
      <c r="D394" s="124"/>
      <c r="E394" s="47"/>
      <c r="F394" s="139"/>
      <c r="G394" s="97"/>
      <c r="H394" s="139"/>
      <c r="I394" s="12"/>
      <c r="J394" s="47"/>
      <c r="K394" s="33"/>
    </row>
    <row r="395" spans="3:11" s="31" customFormat="1" ht="17.25">
      <c r="C395" s="124"/>
      <c r="D395" s="124"/>
      <c r="E395" s="47"/>
      <c r="F395" s="139"/>
      <c r="G395" s="97"/>
      <c r="H395" s="139"/>
      <c r="I395" s="12"/>
      <c r="J395" s="47"/>
      <c r="K395" s="33"/>
    </row>
    <row r="396" spans="3:11" s="31" customFormat="1" ht="17.25">
      <c r="C396" s="124"/>
      <c r="D396" s="124"/>
      <c r="E396" s="47"/>
      <c r="F396" s="139"/>
      <c r="G396" s="97"/>
      <c r="H396" s="139"/>
      <c r="I396" s="12"/>
      <c r="J396" s="47"/>
      <c r="K396" s="33"/>
    </row>
    <row r="397" spans="3:11" s="31" customFormat="1" ht="17.25">
      <c r="C397" s="124"/>
      <c r="D397" s="124"/>
      <c r="E397" s="47"/>
      <c r="F397" s="139"/>
      <c r="G397" s="97"/>
      <c r="H397" s="139"/>
      <c r="I397" s="12"/>
      <c r="J397" s="47"/>
      <c r="K397" s="33"/>
    </row>
    <row r="398" spans="3:11" s="31" customFormat="1" ht="17.25">
      <c r="C398" s="124"/>
      <c r="D398" s="124"/>
      <c r="E398" s="47"/>
      <c r="F398" s="139"/>
      <c r="G398" s="97"/>
      <c r="H398" s="139"/>
      <c r="I398" s="12"/>
      <c r="J398" s="47"/>
      <c r="K398" s="33"/>
    </row>
    <row r="399" spans="3:11" s="31" customFormat="1" ht="17.25">
      <c r="C399" s="124"/>
      <c r="D399" s="124"/>
      <c r="E399" s="47"/>
      <c r="F399" s="139"/>
      <c r="G399" s="97"/>
      <c r="H399" s="139"/>
      <c r="I399" s="12"/>
      <c r="J399" s="47"/>
      <c r="K399" s="33"/>
    </row>
    <row r="400" spans="3:11" s="31" customFormat="1" ht="17.25">
      <c r="C400" s="124"/>
      <c r="D400" s="124"/>
      <c r="E400" s="47"/>
      <c r="F400" s="139"/>
      <c r="G400" s="97"/>
      <c r="H400" s="139"/>
      <c r="I400" s="12"/>
      <c r="J400" s="47"/>
      <c r="K400" s="33"/>
    </row>
    <row r="401" spans="3:11" s="31" customFormat="1" ht="17.25">
      <c r="C401" s="124"/>
      <c r="D401" s="124"/>
      <c r="E401" s="47"/>
      <c r="F401" s="139"/>
      <c r="G401" s="97"/>
      <c r="H401" s="139"/>
      <c r="I401" s="12"/>
      <c r="J401" s="47"/>
      <c r="K401" s="33"/>
    </row>
    <row r="402" spans="3:11" s="31" customFormat="1" ht="17.25">
      <c r="C402" s="124"/>
      <c r="D402" s="124"/>
      <c r="E402" s="47"/>
      <c r="F402" s="139"/>
      <c r="G402" s="97"/>
      <c r="H402" s="139"/>
      <c r="I402" s="12"/>
      <c r="J402" s="47"/>
      <c r="K402" s="33"/>
    </row>
    <row r="403" spans="3:11" s="31" customFormat="1" ht="17.25">
      <c r="C403" s="124"/>
      <c r="D403" s="124"/>
      <c r="E403" s="47"/>
      <c r="F403" s="139"/>
      <c r="G403" s="97"/>
      <c r="H403" s="139"/>
      <c r="I403" s="12"/>
      <c r="J403" s="47"/>
      <c r="K403" s="33"/>
    </row>
    <row r="404" spans="3:11" s="31" customFormat="1" ht="17.25">
      <c r="C404" s="124"/>
      <c r="D404" s="124"/>
      <c r="E404" s="47"/>
      <c r="F404" s="139"/>
      <c r="G404" s="97"/>
      <c r="H404" s="139"/>
      <c r="I404" s="12"/>
      <c r="J404" s="47"/>
      <c r="K404" s="33"/>
    </row>
    <row r="405" spans="3:11" s="31" customFormat="1" ht="17.25">
      <c r="C405" s="124"/>
      <c r="D405" s="124"/>
      <c r="E405" s="47"/>
      <c r="F405" s="139"/>
      <c r="G405" s="97"/>
      <c r="H405" s="139"/>
      <c r="I405" s="12"/>
      <c r="J405" s="47"/>
      <c r="K405" s="33"/>
    </row>
    <row r="406" spans="3:11" s="31" customFormat="1" ht="17.25">
      <c r="C406" s="124"/>
      <c r="D406" s="124"/>
      <c r="E406" s="47"/>
      <c r="F406" s="139"/>
      <c r="G406" s="97"/>
      <c r="H406" s="139"/>
      <c r="I406" s="12"/>
      <c r="J406" s="47"/>
      <c r="K406" s="33"/>
    </row>
    <row r="407" spans="3:11" s="31" customFormat="1" ht="17.25">
      <c r="C407" s="124"/>
      <c r="D407" s="124"/>
      <c r="E407" s="47"/>
      <c r="F407" s="139"/>
      <c r="G407" s="97"/>
      <c r="H407" s="139"/>
      <c r="I407" s="12"/>
      <c r="J407" s="47"/>
      <c r="K407" s="33"/>
    </row>
    <row r="408" spans="3:11" s="31" customFormat="1" ht="17.25">
      <c r="C408" s="124"/>
      <c r="D408" s="124"/>
      <c r="E408" s="47"/>
      <c r="F408" s="139"/>
      <c r="G408" s="97"/>
      <c r="H408" s="139"/>
      <c r="I408" s="12"/>
      <c r="J408" s="47"/>
      <c r="K408" s="33"/>
    </row>
    <row r="409" spans="3:11" s="31" customFormat="1" ht="17.25">
      <c r="C409" s="124"/>
      <c r="D409" s="124"/>
      <c r="E409" s="47"/>
      <c r="F409" s="139"/>
      <c r="G409" s="97"/>
      <c r="H409" s="139"/>
      <c r="I409" s="12"/>
      <c r="J409" s="47"/>
      <c r="K409" s="33"/>
    </row>
    <row r="410" spans="3:11" s="31" customFormat="1" ht="17.25">
      <c r="C410" s="124"/>
      <c r="D410" s="124"/>
      <c r="E410" s="47"/>
      <c r="F410" s="139"/>
      <c r="G410" s="97"/>
      <c r="H410" s="139"/>
      <c r="I410" s="12"/>
      <c r="J410" s="47"/>
      <c r="K410" s="33"/>
    </row>
    <row r="411" spans="3:11" s="31" customFormat="1" ht="17.25">
      <c r="C411" s="124"/>
      <c r="D411" s="124"/>
      <c r="E411" s="47"/>
      <c r="F411" s="139"/>
      <c r="G411" s="97"/>
      <c r="H411" s="139"/>
      <c r="I411" s="12"/>
      <c r="J411" s="47"/>
      <c r="K411" s="33"/>
    </row>
    <row r="412" spans="3:11" s="31" customFormat="1" ht="17.25">
      <c r="C412" s="124"/>
      <c r="D412" s="124"/>
      <c r="E412" s="47"/>
      <c r="F412" s="139"/>
      <c r="G412" s="97"/>
      <c r="H412" s="139"/>
      <c r="I412" s="12"/>
      <c r="J412" s="47"/>
      <c r="K412" s="33"/>
    </row>
    <row r="413" spans="3:11" s="31" customFormat="1" ht="17.25">
      <c r="C413" s="124"/>
      <c r="D413" s="124"/>
      <c r="E413" s="47"/>
      <c r="F413" s="139"/>
      <c r="G413" s="97"/>
      <c r="H413" s="139"/>
      <c r="I413" s="12"/>
      <c r="J413" s="47"/>
      <c r="K413" s="33"/>
    </row>
    <row r="414" spans="3:11" s="31" customFormat="1" ht="17.25">
      <c r="C414" s="124"/>
      <c r="D414" s="124"/>
      <c r="E414" s="47"/>
      <c r="F414" s="139"/>
      <c r="G414" s="97"/>
      <c r="H414" s="139"/>
      <c r="I414" s="12"/>
      <c r="J414" s="47"/>
      <c r="K414" s="33"/>
    </row>
    <row r="415" spans="3:11" s="31" customFormat="1" ht="17.25">
      <c r="C415" s="124"/>
      <c r="D415" s="124"/>
      <c r="E415" s="47"/>
      <c r="F415" s="139"/>
      <c r="G415" s="97"/>
      <c r="H415" s="139"/>
      <c r="I415" s="12"/>
      <c r="J415" s="47"/>
      <c r="K415" s="33"/>
    </row>
    <row r="416" spans="3:11" s="31" customFormat="1" ht="17.25">
      <c r="C416" s="124"/>
      <c r="D416" s="124"/>
      <c r="E416" s="47"/>
      <c r="F416" s="139"/>
      <c r="G416" s="97"/>
      <c r="H416" s="139"/>
      <c r="I416" s="12"/>
      <c r="J416" s="47"/>
      <c r="K416" s="33"/>
    </row>
    <row r="417" spans="3:11" s="31" customFormat="1" ht="17.25">
      <c r="C417" s="124"/>
      <c r="D417" s="124"/>
      <c r="E417" s="47"/>
      <c r="F417" s="139"/>
      <c r="G417" s="97"/>
      <c r="H417" s="139"/>
      <c r="I417" s="12"/>
      <c r="J417" s="47"/>
      <c r="K417" s="33"/>
    </row>
    <row r="418" spans="3:11" s="31" customFormat="1" ht="17.25">
      <c r="C418" s="124"/>
      <c r="D418" s="124"/>
      <c r="E418" s="47"/>
      <c r="F418" s="139"/>
      <c r="G418" s="97"/>
      <c r="H418" s="139"/>
      <c r="I418" s="12"/>
      <c r="J418" s="47"/>
      <c r="K418" s="33"/>
    </row>
    <row r="419" spans="3:11" s="31" customFormat="1" ht="17.25">
      <c r="C419" s="124"/>
      <c r="D419" s="124"/>
      <c r="E419" s="47"/>
      <c r="F419" s="139"/>
      <c r="G419" s="97"/>
      <c r="H419" s="139"/>
      <c r="I419" s="12"/>
      <c r="J419" s="47"/>
      <c r="K419" s="33"/>
    </row>
    <row r="420" spans="3:11" s="31" customFormat="1" ht="17.25">
      <c r="C420" s="124"/>
      <c r="D420" s="124"/>
      <c r="E420" s="47"/>
      <c r="F420" s="139"/>
      <c r="G420" s="97"/>
      <c r="H420" s="139"/>
      <c r="I420" s="12"/>
      <c r="J420" s="47"/>
      <c r="K420" s="33"/>
    </row>
  </sheetData>
  <sheetProtection/>
  <mergeCells count="23"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  <mergeCell ref="A6:K6"/>
    <mergeCell ref="B289:H289"/>
    <mergeCell ref="E9:E17"/>
    <mergeCell ref="F9:F17"/>
    <mergeCell ref="J288:K288"/>
    <mergeCell ref="J289:K289"/>
    <mergeCell ref="A292:K292"/>
    <mergeCell ref="H9:H17"/>
    <mergeCell ref="I9:I17"/>
    <mergeCell ref="J9:J17"/>
    <mergeCell ref="K9:K17"/>
    <mergeCell ref="C9:C17"/>
    <mergeCell ref="G9:G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3" r:id="rId1"/>
  <headerFooter alignWithMargins="0">
    <oddFooter>&amp;R&amp;P</oddFooter>
  </headerFooter>
  <rowBreaks count="1" manualBreakCount="1">
    <brk id="19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2023-06-22T06:51:21Z</cp:lastPrinted>
  <dcterms:created xsi:type="dcterms:W3CDTF">2019-11-19T15:52:31Z</dcterms:created>
  <dcterms:modified xsi:type="dcterms:W3CDTF">2023-06-28T06:17:47Z</dcterms:modified>
  <cp:category/>
  <cp:version/>
  <cp:contentType/>
  <cp:contentStatus/>
</cp:coreProperties>
</file>